
<file path=[Content_Types].xml><?xml version="1.0" encoding="utf-8"?>
<Types xmlns="http://schemas.openxmlformats.org/package/2006/content-type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730" windowHeight="11760"/>
  </bookViews>
  <sheets>
    <sheet name="Hoja1" sheetId="1" r:id="rId1"/>
  </sheets>
  <externalReferences>
    <externalReference r:id="rId2"/>
  </externalReferenc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c r="O32" s="1"/>
  <c r="E32"/>
  <c r="G31"/>
  <c r="O31" s="1"/>
  <c r="E31"/>
  <c r="O29"/>
  <c r="G29"/>
  <c r="E29"/>
  <c r="G27"/>
  <c r="O27" s="1"/>
  <c r="E27"/>
  <c r="G25"/>
  <c r="M7" s="1"/>
  <c r="E25"/>
  <c r="O25" l="1"/>
</calcChain>
</file>

<file path=xl/sharedStrings.xml><?xml version="1.0" encoding="utf-8"?>
<sst xmlns="http://schemas.openxmlformats.org/spreadsheetml/2006/main" count="37" uniqueCount="37">
  <si>
    <t>Nombre de la Entidad:</t>
  </si>
  <si>
    <t>LOTERÍA DE BOGOTÁ</t>
  </si>
  <si>
    <t>Periodo Evaluado:</t>
  </si>
  <si>
    <t>ENERO -JUNIO DE 2020</t>
  </si>
  <si>
    <t>Estado del sistema de Control Interno de la entidad</t>
  </si>
  <si>
    <t>Conclusión general sobre la evaluación del Sistema de Control Interno</t>
  </si>
  <si>
    <t>¿Están todos los componentes operando juntos y de manera integrada? (Si / en proceso / No) (Justifique su respuesta):</t>
  </si>
  <si>
    <t>En proceso</t>
  </si>
  <si>
    <t xml:space="preserve">El Sistema de Control Interno de la Lotería de Bogotá se encuentra un nivel medio en su proceso de implementación. Los componentes de "Gestión del Riesgo" e "Información y Comunicación", presentan los resultados más preocupantes, 35% y 41% respectivamente, impactando negativamente el resultado final; por su parte, el componente de "Actividad de Monitoreo", es el que mejor desempeño presenta hasta el momento, con un avance del 68%; finalmente, los componentes de "Ambiente de Control“ presenta un avance del 50% y Actividades de Control", presentan avance del 54%. 
Uno de los aspectos que mayor incidencia tiene en los resultados obtenidos, es el referente al rezago en  implementación del modelo de "Líneas de Defensa"; lo anterior, en razón a que dicho modelo constituye un  factor crítico de éxito en la implementación efectiva del SIC, en el marco del MIPG.
</t>
  </si>
  <si>
    <t>¿Es efectivo el sistema de control interno para los objetivos evaluados? (Si/No) (Justifique su respuesta):</t>
  </si>
  <si>
    <t>No</t>
  </si>
  <si>
    <t xml:space="preserve">Dado su nivel de avance del SCI (50%) y especialmente los resultados en su componente de "Evaluación de Riegos";  a la fecha no es posible afirmar que el Sistema de Control Interno de la Lotería de Bogotá, sea efectivo para garantizar el cumplimiento de los objetivos institucionales: no obstante, es necesario hacer referencia a las acciones que la entidad ya ha iniciado o tiene previsto desarrollar durante el segundo semestre del 2020,  para la implementación del Modelo de las Líneas de Defensa, lo cual redundará en el fortalecimiento de la evaluación del riesgo y en el desarrollo y consolidación del Sistema de Control Interno.
</t>
  </si>
  <si>
    <t>La entidad cuenta dentro de su Sistema de Control Interno, con una institucionalidad (Líneas de defensa)  que le permita la toma de decisiones frente al control (Si/No) (Justifique su respuesta):</t>
  </si>
  <si>
    <t>Si</t>
  </si>
  <si>
    <t>Como se advierte en diferentes aspectos evaluados en cada uno de los componentes del Sistema; la entidad ha avanzado en la institucionalidad del Modelo de Líneas de Defensa. Tanto la Línea Estratégica (Alta Dirección CICCI CIGD), como la Tercere Línea de Defensa (OCI), atienden de manera adecuada sus responsabilidades frente a la evaluación de los riesgos ; no obstante, aún es incipiente la implementación de este modelo, en relación con la Primera y Segunda Línea de Defensa; No obstante, es necesario señalar que, a partir de las recomendaciones formuladas con ocasión de los resultados de la encuesta FURAG, la entidad viene avanzando en la definición de acciones orientadas a la efectiva implementación de este modelo, lo cual, claramente, rimpactará positivamente en el fortalecimiento y consolidación del Sistema.</t>
  </si>
  <si>
    <t>Componente</t>
  </si>
  <si>
    <t>¿El componente está presente y funcionando?</t>
  </si>
  <si>
    <t>Nivel de Cumplimiento componente</t>
  </si>
  <si>
    <r>
      <rPr>
        <b/>
        <u/>
        <sz val="12"/>
        <color theme="0"/>
        <rFont val="Arial"/>
        <family val="2"/>
      </rPr>
      <t xml:space="preserve"> Estado actual:</t>
    </r>
    <r>
      <rPr>
        <b/>
        <sz val="12"/>
        <color theme="0"/>
        <rFont val="Arial"/>
        <family val="2"/>
      </rPr>
      <t xml:space="preserve"> Explicacion de las Debilidades y/o Fortalezas</t>
    </r>
  </si>
  <si>
    <t>Nivel de Cumplimiento componente presentado en el informe anterior</t>
  </si>
  <si>
    <t xml:space="preserve">
Estado  del componente presentado en el informe anterior</t>
  </si>
  <si>
    <t xml:space="preserve"> Avance final del componente </t>
  </si>
  <si>
    <t>Ambiente de control</t>
  </si>
  <si>
    <t xml:space="preserve"> En general se identifican deficiencias en el diseño y ejecución de los controles, que dan lugar a lla definición de acciones dirigidas a fortalecer su diseño y puesta en marcha
No obstante, se identifican deficiencias mayores relacionadas con: la ausencia de canales destinados de manera expresa a la de denuncia interna sobre situaciones irregulares o posibles incumplimientos al código de integridad; el desempeño de la 1a Línea de Defensa  respecto de  la comunicación e implemtación de las políticas relacionadas con la responsabilidad de cada servidor sobre el desarrollo y mantenimiento del control interno; y con la ausencia del Pan Anual de Capacitación.
De igual forma, se evidencian  aspectos donde se valida el diseño y la ejecuón de los controles, relainados con : la institucionalidad de la Línea Estratégica, el fortaleciomento en la f¿gestión y supervisión de los contratos de apoyo y  la aprobación y seguimiento por parte del CICCI del Plan Anual de Auditorías presentado por la OCI.</t>
  </si>
  <si>
    <t xml:space="preserve"> Se identifican deficiencias respecto del cumplimiento o retraso
en las responsabilidades asignadas. (definición y seguimiento de planes de mejoramiento, seguimientos indicadores, control de riesgos, etc.); la revisión y ajuste de los manuales de funciones y la estructura de la entidad; la conformación y el perfil de la planta de personal; el
carácter operativo de la gestión del Talento Humano; la ausencia de actividades sistemáticas de evaluación de la gestión de los equipos de trabajo y/o de los funcionarios.</t>
  </si>
  <si>
    <t>Evaluación de riesgos</t>
  </si>
  <si>
    <t>Se reconocen los avances en aspectos formales relacionadas con la identificación de riesgos y diseño de controles; no obstante, se advertía sobre deficiencias relacionadas con la cultura de gestión de riesgos; con corte a 31 de diciembre de 2019, es posible dar cuenta del ejercicio revisión y ajuste del diseño de los controles; incorporando los elementos básicos previstos en la Guía de Gestión de Riesgos</t>
  </si>
  <si>
    <t>Actividades de control</t>
  </si>
  <si>
    <t xml:space="preserve">En general se identifican deficiencias en el diseño y ejecución de los controles, que dan lugar a lla definición de acciones dirigidas a fortalecer su diseño y puesta en marcha
Se evidencia la presencia y funcionamiento del control relativo a la disponibilidad de informaciónpor parte del  CICCI y/o al área responsable, sobre la evaluación adelantada por la 3a Línea de defensa, , en la que informa sobre las defiencias en el diseño e implementación de controles previstos para asegurar que los riesgos relacionados se mitiguen
</t>
  </si>
  <si>
    <t>Se mantiene la situación advertida por la OCI respecto de la ausencia de un procedimiento documentado para el trámite de requerimientos funcionales (Desarrollos y/o ajustes en los aplicativos), a la fecha, no se ha formalizado dicho procedimiento.
De otra parte y conforme a lo informado por la gerencia, la evaluación que se viene adelantado en el marco de la definición de la estrategia integral para el control del juego ilegal, ha permitido identificar deficiencias respecto de los controles asociados al juego de chance; de manera particular, en relación con el control de caducos y pago de premios.</t>
  </si>
  <si>
    <t>Información y comunicación</t>
  </si>
  <si>
    <t>En este componente, además de los aspectos en los que se verifica que los controles, si se encuentran presentes y funcionando, presentan deficiencias en su diseño y/o en su ejecución; se identifican deficiencias mayores en los siguentes aspectos: 
La Entidad no cuenta con una Política de Gestión Documental debidamente documentada; no se evidencia la existencia de un programa de sensibilización y capacitación a funcionarios sobre gestión documental., ni se encuentran criterios definidos y documentados sobre derechos y restricciones de acceso a los documentos,  ni sobre los niveles de autoridad y responsabilidad frente a la administración de la información.
De igual forma, la entidad no cuenta con un canal de comunicación directo, donde todos los servidores pueden dar a conocer sus opiniones y/o denuncias.; no se han habilitado canales de comunicación, tales como líneas de denuncia que permiten a los servidores de la entidad, la comunicación anónima o confidencial, como complemento a los canales normales.
De otra parte,  no se evidencian  mecanismos adecuados para verificar que la información que se genera en las instancias de cordinación y dirección, se transmite de manera adecuada y oportuna a todos los servidores; ni se cuenta con evidencia documentada que permita verificar que en la entidad se implementan métodos de comunicación interna efectiva.</t>
  </si>
  <si>
    <t>Se identifican deficiencias en la calidad y oportunidad de los reportes sobre los indicadores presentados por los líderes de los procesos; igualmente, se observo sobre las limitaciones en relación con la publicación de la información institucional en la página web y en la intranet (documentación desactualizada, documentos no publicados); lo mismo que frente a la ausencia de un procedimiento documentado para el monitoreo y evaluación de los riesgos relacionados con tecnología nueva y emergente.</t>
  </si>
  <si>
    <t xml:space="preserve">Monitoreo </t>
  </si>
  <si>
    <t xml:space="preserve">Al igual que en los demás componentes; se identifican  aspectos en los que se verifica que los controles, si se encuentran presentes y funcionando, presentan deficiencias en su diseño y/o en su ejecución; sin embargo se eviencia los siguientes aspectos en los que se valida tanto la presencia y adecuado diseño del contro y su efectiva aplicación:
 La aprobación por parte del comité Institucional de Coordinación de Control Interno del Plan Anual de Auditoría presentado por parte del Jefe de Control Interno o quien haga sus veces y hace el correspondiente seguimiento a sus ejecución.
La evaluación periodica por parte de la Alta Dirección de losresultados de las evaluaciones (continuas e independientes) para concluir acerca de la efectividad del Sistema de Control Interno 
La realización de evaluaciones independientes por parte de la Oficina de Control Interno periódicas (con una frecuencia definida con base en el análisis de riesgo), que le permite evaluar el diseño y operación de los controles establecidos y definir su efectividad para evitar la materialización de riesgos.
</t>
  </si>
  <si>
    <t>Los Comités Institucionales (CICCI, CIGD, Gerencia etc.) sesionaron de manera regular durante toda la vigencia, evaluando los diferentes aspectos del Sistema de Control Interno definiendo las orientaciones para la superación de las deficiencias advertidas.
En el marco del proceso de definición del Programa Anual de Auditorías, el mismo se adelanta con enfoque de riesgos y de acuerdo con las previsiones de las Normas Internacionales para el Ejercicio Profesional de la Auditoría Interna y los lineamientos del DAFP sobre la materia, se
solicitó a los lideres de los procesos con responsabilices de monitoreo y supervisión; la información sobre las actividades de control adelantadas desde su rol de segunda línea, con el fin de definir el “Mapa de Control” de la entidad. Al cierre de la vigencia no fue posible obtener la información requerido. La explicación planteada frente a esta situación, está relacionada con la falta de claridad conceptual sobre el tema, lo que pone en evidencia la necesidad de capacitar a los responsables de la segunda línea de defensa, sobre los aspectos conceptuales y el manejo de los instrumentos relativos al mapa de aseguramiento.</t>
  </si>
  <si>
    <t>En este componente se identifican situaciones en las que se advierten deficiencias mayores, tanto en el diseño como en la ejecución de los controles mayores,como las siguientes:
El  incumplimiento de las responsabilidades,  relacionadas con la consolidación de  información clave sobre la gestión del riesgo , incluidos los riegos de corrupción,  por parte de la segunda línea de defensa y la consecuente ausencia de análisi por parte de la Alta Dirección, de dicha nformación. La ausencia de  un procedimiento específico para el tratamiento del riesgo materializado, que establezca los términos y condiciones para el reporte de las situaciones que involucran la materializacón de un riego, defina los criterios para su tratamiento y documentación .</t>
  </si>
</sst>
</file>

<file path=xl/styles.xml><?xml version="1.0" encoding="utf-8"?>
<styleSheet xmlns="http://schemas.openxmlformats.org/spreadsheetml/2006/main">
  <numFmts count="1">
    <numFmt numFmtId="164" formatCode="dd/mm/yyyy;@"/>
  </numFmts>
  <fonts count="20">
    <font>
      <sz val="11"/>
      <color theme="1"/>
      <name val="Calibri"/>
      <family val="2"/>
      <scheme val="minor"/>
    </font>
    <font>
      <b/>
      <sz val="20"/>
      <color theme="0"/>
      <name val="Arial Narrow"/>
      <family val="2"/>
    </font>
    <font>
      <sz val="11"/>
      <color theme="1"/>
      <name val="Arial Narrow"/>
      <family val="2"/>
    </font>
    <font>
      <sz val="11"/>
      <color theme="0"/>
      <name val="Arial Narrow"/>
      <family val="2"/>
    </font>
    <font>
      <b/>
      <sz val="18"/>
      <color theme="0"/>
      <name val="Arial"/>
      <family val="2"/>
    </font>
    <font>
      <b/>
      <sz val="20"/>
      <name val="Arial"/>
      <family val="2"/>
    </font>
    <font>
      <sz val="20"/>
      <color rgb="FFFF0000"/>
      <name val="Arial"/>
      <family val="2"/>
    </font>
    <font>
      <b/>
      <sz val="12"/>
      <color rgb="FFFF0000"/>
      <name val="Arial"/>
      <family val="2"/>
    </font>
    <font>
      <b/>
      <sz val="12"/>
      <name val="Arial"/>
      <family val="2"/>
    </font>
    <font>
      <sz val="25"/>
      <color theme="1"/>
      <name val="Arial"/>
      <family val="2"/>
    </font>
    <font>
      <sz val="12"/>
      <color theme="1"/>
      <name val="Arial"/>
      <family val="2"/>
    </font>
    <font>
      <b/>
      <sz val="10"/>
      <color rgb="FFFF0000"/>
      <name val="Arial"/>
      <family val="2"/>
    </font>
    <font>
      <b/>
      <sz val="12"/>
      <color theme="0"/>
      <name val="Arial"/>
      <family val="2"/>
    </font>
    <font>
      <b/>
      <u/>
      <sz val="12"/>
      <color theme="0"/>
      <name val="Arial"/>
      <family val="2"/>
    </font>
    <font>
      <b/>
      <sz val="10"/>
      <color theme="1"/>
      <name val="Arial"/>
      <family val="2"/>
    </font>
    <font>
      <sz val="18"/>
      <color theme="1"/>
      <name val="Arial"/>
      <family val="2"/>
    </font>
    <font>
      <b/>
      <sz val="16"/>
      <color theme="1"/>
      <name val="Arial"/>
      <family val="2"/>
    </font>
    <font>
      <sz val="12"/>
      <name val="Arial"/>
      <family val="2"/>
    </font>
    <font>
      <b/>
      <i/>
      <sz val="10"/>
      <name val="Arial"/>
      <family val="2"/>
    </font>
    <font>
      <b/>
      <i/>
      <sz val="10"/>
      <color theme="1"/>
      <name val="Arial"/>
      <family val="2"/>
    </font>
  </fonts>
  <fills count="10">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7" tint="-0.249977111117893"/>
        <bgColor indexed="64"/>
      </patternFill>
    </fill>
    <fill>
      <patternFill patternType="solid">
        <fgColor theme="6" tint="-0.499984740745262"/>
        <bgColor indexed="64"/>
      </patternFill>
    </fill>
  </fills>
  <borders count="38">
    <border>
      <left/>
      <right/>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ck">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top style="hair">
        <color rgb="FF81829A"/>
      </top>
      <bottom style="hair">
        <color rgb="FF81829A"/>
      </bottom>
      <diagonal/>
    </border>
    <border>
      <left/>
      <right style="hair">
        <color rgb="FF81829A"/>
      </right>
      <top style="hair">
        <color rgb="FF81829A"/>
      </top>
      <bottom style="hair">
        <color rgb="FF81829A"/>
      </bottom>
      <diagonal/>
    </border>
    <border>
      <left style="hair">
        <color rgb="FF81829A"/>
      </left>
      <right style="hair">
        <color rgb="FF81829A"/>
      </right>
      <top style="hair">
        <color rgb="FF81829A"/>
      </top>
      <bottom style="hair">
        <color rgb="FF81829A"/>
      </bottom>
      <diagonal/>
    </border>
    <border>
      <left style="hair">
        <color rgb="FF81829A"/>
      </left>
      <right/>
      <top style="hair">
        <color rgb="FF81829A"/>
      </top>
      <bottom style="thin">
        <color rgb="FF81829A"/>
      </bottom>
      <diagonal/>
    </border>
    <border>
      <left/>
      <right/>
      <top style="hair">
        <color rgb="FF81829A"/>
      </top>
      <bottom style="thin">
        <color rgb="FF81829A"/>
      </bottom>
      <diagonal/>
    </border>
    <border>
      <left/>
      <right style="thin">
        <color rgb="FF81829A"/>
      </right>
      <top style="hair">
        <color rgb="FF81829A"/>
      </top>
      <bottom style="thin">
        <color rgb="FF81829A"/>
      </bottom>
      <diagonal/>
    </border>
    <border>
      <left style="hair">
        <color rgb="FF81829A"/>
      </left>
      <right/>
      <top style="thin">
        <color rgb="FF81829A"/>
      </top>
      <bottom style="thin">
        <color rgb="FF81829A"/>
      </bottom>
      <diagonal/>
    </border>
    <border>
      <left/>
      <right/>
      <top style="thin">
        <color rgb="FF81829A"/>
      </top>
      <bottom style="thin">
        <color rgb="FF81829A"/>
      </bottom>
      <diagonal/>
    </border>
    <border>
      <left/>
      <right style="thin">
        <color rgb="FF81829A"/>
      </right>
      <top style="thin">
        <color rgb="FF81829A"/>
      </top>
      <bottom style="thin">
        <color rgb="FF81829A"/>
      </bottom>
      <diagonal/>
    </border>
    <border>
      <left style="thin">
        <color rgb="FF81829A"/>
      </left>
      <right/>
      <top style="hair">
        <color rgb="FF81829A"/>
      </top>
      <bottom style="thin">
        <color rgb="FF81829A"/>
      </bottom>
      <diagonal/>
    </border>
    <border>
      <left/>
      <right style="hair">
        <color rgb="FF81829A"/>
      </right>
      <top style="hair">
        <color rgb="FF81829A"/>
      </top>
      <bottom style="thin">
        <color rgb="FF81829A"/>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1">
    <xf numFmtId="0" fontId="0" fillId="0" borderId="0"/>
  </cellStyleXfs>
  <cellXfs count="92">
    <xf numFmtId="0" fontId="0" fillId="0" borderId="0" xfId="0"/>
    <xf numFmtId="0" fontId="0" fillId="2" borderId="0" xfId="0" applyFill="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0" fillId="2" borderId="0" xfId="0" applyFill="1" applyBorder="1"/>
    <xf numFmtId="0" fontId="2" fillId="2" borderId="0" xfId="0" applyFont="1" applyFill="1" applyBorder="1" applyAlignment="1">
      <alignment horizontal="center"/>
    </xf>
    <xf numFmtId="0" fontId="0" fillId="2" borderId="7" xfId="0" applyFill="1" applyBorder="1"/>
    <xf numFmtId="0" fontId="1" fillId="3" borderId="6" xfId="0" applyFont="1" applyFill="1" applyBorder="1" applyAlignment="1">
      <alignment horizontal="center" vertical="center"/>
    </xf>
    <xf numFmtId="164" fontId="2" fillId="2" borderId="0" xfId="0" applyNumberFormat="1" applyFont="1" applyFill="1" applyBorder="1" applyAlignment="1">
      <alignment horizontal="center"/>
    </xf>
    <xf numFmtId="0" fontId="3" fillId="2" borderId="0" xfId="0" applyFont="1" applyFill="1" applyBorder="1" applyAlignment="1">
      <alignment vertical="center"/>
    </xf>
    <xf numFmtId="9" fontId="5" fillId="3" borderId="15" xfId="0" applyNumberFormat="1" applyFont="1" applyFill="1" applyBorder="1" applyAlignment="1" applyProtection="1">
      <alignment horizontal="center" vertical="center"/>
      <protection hidden="1"/>
    </xf>
    <xf numFmtId="0" fontId="6" fillId="2" borderId="0" xfId="0" applyFont="1" applyFill="1" applyBorder="1" applyAlignment="1">
      <alignment horizontal="center" vertical="center"/>
    </xf>
    <xf numFmtId="0" fontId="7" fillId="2" borderId="0" xfId="0" applyFont="1" applyFill="1" applyBorder="1"/>
    <xf numFmtId="0" fontId="4" fillId="2" borderId="0"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0" xfId="0" applyFont="1" applyFill="1" applyBorder="1" applyAlignment="1">
      <alignment horizontal="center" vertical="center"/>
    </xf>
    <xf numFmtId="49" fontId="9" fillId="2" borderId="22" xfId="0" applyNumberFormat="1" applyFont="1" applyFill="1" applyBorder="1" applyAlignment="1" applyProtection="1">
      <alignment horizontal="center" vertical="center" wrapText="1"/>
      <protection locked="0"/>
    </xf>
    <xf numFmtId="49" fontId="0" fillId="2" borderId="0" xfId="0" applyNumberFormat="1" applyFill="1" applyBorder="1" applyAlignment="1">
      <alignment horizontal="left" vertical="top" wrapText="1"/>
    </xf>
    <xf numFmtId="0" fontId="11" fillId="2" borderId="0" xfId="0" applyFont="1" applyFill="1" applyBorder="1" applyAlignment="1">
      <alignment wrapText="1"/>
    </xf>
    <xf numFmtId="0" fontId="4" fillId="4" borderId="3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2" fillId="4" borderId="31"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2" borderId="0" xfId="0" applyFont="1" applyFill="1" applyAlignment="1">
      <alignment wrapText="1"/>
    </xf>
    <xf numFmtId="0" fontId="15" fillId="0" borderId="0" xfId="0" applyFont="1" applyBorder="1" applyAlignment="1">
      <alignment horizontal="center" wrapText="1"/>
    </xf>
    <xf numFmtId="0" fontId="0" fillId="0" borderId="0" xfId="0" applyBorder="1"/>
    <xf numFmtId="0" fontId="0" fillId="0" borderId="33" xfId="0" applyBorder="1"/>
    <xf numFmtId="0" fontId="4" fillId="5" borderId="6" xfId="0" applyFont="1" applyFill="1" applyBorder="1" applyAlignment="1">
      <alignment horizontal="center" vertical="center" wrapText="1"/>
    </xf>
    <xf numFmtId="0" fontId="12" fillId="0" borderId="0" xfId="0" applyFont="1" applyFill="1" applyBorder="1" applyAlignment="1">
      <alignment vertical="center"/>
    </xf>
    <xf numFmtId="0" fontId="8" fillId="0" borderId="6" xfId="0" applyFont="1" applyFill="1" applyBorder="1" applyAlignment="1" applyProtection="1">
      <alignment horizontal="center" vertical="center"/>
      <protection hidden="1"/>
    </xf>
    <xf numFmtId="9" fontId="8" fillId="0" borderId="0" xfId="0" applyNumberFormat="1" applyFont="1" applyFill="1" applyBorder="1" applyAlignment="1">
      <alignment vertical="center"/>
    </xf>
    <xf numFmtId="9" fontId="16" fillId="6" borderId="6" xfId="0" applyNumberFormat="1" applyFont="1" applyFill="1" applyBorder="1" applyAlignment="1" applyProtection="1">
      <alignment horizontal="center" vertical="center"/>
      <protection hidden="1"/>
    </xf>
    <xf numFmtId="9" fontId="17" fillId="0" borderId="0" xfId="0" applyNumberFormat="1" applyFont="1" applyFill="1" applyBorder="1" applyAlignment="1">
      <alignment horizontal="left" vertical="top" wrapText="1"/>
    </xf>
    <xf numFmtId="0" fontId="17" fillId="0" borderId="34" xfId="0" applyFont="1" applyFill="1" applyBorder="1" applyAlignment="1" applyProtection="1">
      <alignment horizontal="left" vertical="top" wrapText="1"/>
      <protection locked="0"/>
    </xf>
    <xf numFmtId="0" fontId="8" fillId="0" borderId="0" xfId="0" applyFont="1" applyFill="1" applyBorder="1" applyAlignment="1">
      <alignment vertical="center"/>
    </xf>
    <xf numFmtId="9" fontId="16" fillId="6" borderId="6" xfId="0" applyNumberFormat="1" applyFont="1" applyFill="1" applyBorder="1" applyAlignment="1" applyProtection="1">
      <alignment horizontal="center" vertical="center"/>
      <protection locked="0"/>
    </xf>
    <xf numFmtId="0" fontId="8" fillId="0" borderId="11" xfId="0" applyFont="1" applyFill="1" applyBorder="1" applyAlignment="1">
      <alignment vertical="center"/>
    </xf>
    <xf numFmtId="0" fontId="17" fillId="0" borderId="11" xfId="0" applyFont="1" applyFill="1" applyBorder="1" applyAlignment="1" applyProtection="1">
      <alignment horizontal="left" vertical="top" wrapText="1"/>
      <protection locked="0"/>
    </xf>
    <xf numFmtId="0" fontId="8" fillId="0" borderId="0" xfId="0" applyFont="1" applyFill="1" applyBorder="1" applyAlignment="1">
      <alignment horizontal="left" vertical="center"/>
    </xf>
    <xf numFmtId="9" fontId="8" fillId="0" borderId="6" xfId="0" applyNumberFormat="1" applyFont="1" applyFill="1" applyBorder="1" applyAlignment="1" applyProtection="1">
      <alignment horizontal="center" vertical="center"/>
      <protection locked="0"/>
    </xf>
    <xf numFmtId="0" fontId="8" fillId="2" borderId="7" xfId="0" applyFont="1" applyFill="1" applyBorder="1" applyAlignment="1">
      <alignment vertical="center"/>
    </xf>
    <xf numFmtId="0" fontId="8" fillId="2" borderId="0" xfId="0" applyFont="1" applyFill="1" applyBorder="1" applyAlignment="1">
      <alignment vertical="center"/>
    </xf>
    <xf numFmtId="0" fontId="0" fillId="0" borderId="0" xfId="0" applyFill="1" applyBorder="1"/>
    <xf numFmtId="0" fontId="0" fillId="0" borderId="0" xfId="0" applyBorder="1" applyAlignment="1">
      <alignment horizontal="center"/>
    </xf>
    <xf numFmtId="0" fontId="0" fillId="0" borderId="6" xfId="0" applyBorder="1"/>
    <xf numFmtId="0" fontId="0" fillId="0" borderId="34" xfId="0" applyBorder="1"/>
    <xf numFmtId="0" fontId="0" fillId="0" borderId="0" xfId="0" applyBorder="1" applyAlignment="1">
      <alignment horizontal="left" vertical="top"/>
    </xf>
    <xf numFmtId="0" fontId="0" fillId="0" borderId="0" xfId="0" applyBorder="1" applyAlignment="1">
      <alignment horizontal="left"/>
    </xf>
    <xf numFmtId="0" fontId="0" fillId="0" borderId="6" xfId="0" applyBorder="1" applyAlignment="1">
      <alignment horizontal="left"/>
    </xf>
    <xf numFmtId="0" fontId="4" fillId="7" borderId="6" xfId="0" applyFont="1" applyFill="1" applyBorder="1" applyAlignment="1">
      <alignment horizontal="center" vertical="center" wrapText="1"/>
    </xf>
    <xf numFmtId="0" fontId="10" fillId="0" borderId="34" xfId="0" applyFont="1" applyBorder="1" applyAlignment="1" applyProtection="1">
      <alignment horizontal="left" vertical="top" wrapText="1"/>
      <protection locked="0"/>
    </xf>
    <xf numFmtId="0" fontId="0" fillId="0" borderId="11" xfId="0" applyBorder="1"/>
    <xf numFmtId="0" fontId="4" fillId="3" borderId="6"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9" borderId="6" xfId="0" applyFont="1" applyFill="1" applyBorder="1" applyAlignment="1">
      <alignment horizontal="center" vertical="center" wrapText="1"/>
    </xf>
    <xf numFmtId="0" fontId="12" fillId="2" borderId="0" xfId="0" applyFont="1" applyFill="1" applyBorder="1" applyAlignment="1">
      <alignment vertical="center"/>
    </xf>
    <xf numFmtId="0" fontId="8" fillId="2" borderId="0" xfId="0" applyFont="1" applyFill="1" applyBorder="1" applyAlignment="1">
      <alignment horizontal="left" vertical="center"/>
    </xf>
    <xf numFmtId="0" fontId="18" fillId="2" borderId="0" xfId="0" applyFont="1" applyFill="1" applyBorder="1" applyAlignment="1">
      <alignment vertical="center"/>
    </xf>
    <xf numFmtId="0" fontId="19" fillId="2" borderId="0" xfId="0" applyFont="1" applyFill="1" applyBorder="1"/>
    <xf numFmtId="0" fontId="0" fillId="2" borderId="35" xfId="0" applyFill="1" applyBorder="1"/>
    <xf numFmtId="0" fontId="0" fillId="2" borderId="36" xfId="0" applyFill="1" applyBorder="1"/>
    <xf numFmtId="0" fontId="0" fillId="2" borderId="37" xfId="0" applyFill="1" applyBorder="1"/>
    <xf numFmtId="49" fontId="8" fillId="2" borderId="20" xfId="0" applyNumberFormat="1" applyFont="1" applyFill="1" applyBorder="1" applyAlignment="1">
      <alignment horizontal="left" vertical="center" wrapText="1"/>
    </xf>
    <xf numFmtId="49" fontId="8" fillId="2" borderId="21" xfId="0" applyNumberFormat="1" applyFont="1" applyFill="1" applyBorder="1" applyAlignment="1">
      <alignment horizontal="left" vertical="center" wrapText="1"/>
    </xf>
    <xf numFmtId="49" fontId="10" fillId="2" borderId="26" xfId="0" applyNumberFormat="1" applyFont="1" applyFill="1" applyBorder="1" applyAlignment="1" applyProtection="1">
      <alignment horizontal="left" vertical="top" wrapText="1"/>
      <protection locked="0"/>
    </xf>
    <xf numFmtId="49" fontId="10" fillId="2" borderId="27" xfId="0" applyNumberFormat="1" applyFont="1" applyFill="1" applyBorder="1" applyAlignment="1" applyProtection="1">
      <alignment horizontal="left" vertical="top" wrapText="1"/>
      <protection locked="0"/>
    </xf>
    <xf numFmtId="49" fontId="10" fillId="2" borderId="28" xfId="0" applyNumberFormat="1" applyFont="1" applyFill="1" applyBorder="1" applyAlignment="1" applyProtection="1">
      <alignment horizontal="left" vertical="top" wrapText="1"/>
      <protection locked="0"/>
    </xf>
    <xf numFmtId="49" fontId="8" fillId="2" borderId="29" xfId="0" applyNumberFormat="1" applyFont="1" applyFill="1" applyBorder="1" applyAlignment="1">
      <alignment horizontal="left" vertical="center" wrapText="1"/>
    </xf>
    <xf numFmtId="49" fontId="8" fillId="2" borderId="30" xfId="0" applyNumberFormat="1" applyFont="1" applyFill="1" applyBorder="1" applyAlignment="1">
      <alignment horizontal="left" vertical="center" wrapText="1"/>
    </xf>
    <xf numFmtId="49" fontId="0" fillId="2" borderId="27" xfId="0" applyNumberFormat="1" applyFill="1" applyBorder="1" applyAlignment="1" applyProtection="1">
      <alignment horizontal="left" vertical="top" wrapText="1"/>
      <protection locked="0"/>
    </xf>
    <xf numFmtId="49" fontId="0" fillId="2" borderId="28" xfId="0" applyNumberFormat="1" applyFill="1" applyBorder="1" applyAlignment="1" applyProtection="1">
      <alignment horizontal="left" vertical="top" wrapText="1"/>
      <protection locked="0"/>
    </xf>
    <xf numFmtId="0" fontId="1" fillId="3" borderId="5"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2" fillId="2" borderId="6" xfId="0" applyFont="1" applyFill="1" applyBorder="1" applyAlignment="1" applyProtection="1">
      <alignment horizontal="center"/>
      <protection locked="0"/>
    </xf>
    <xf numFmtId="164" fontId="2" fillId="2" borderId="9" xfId="0" applyNumberFormat="1" applyFont="1" applyFill="1" applyBorder="1" applyAlignment="1" applyProtection="1">
      <alignment horizontal="center"/>
      <protection locked="0"/>
    </xf>
    <xf numFmtId="164" fontId="2" fillId="2" borderId="10" xfId="0" applyNumberFormat="1" applyFont="1" applyFill="1" applyBorder="1" applyAlignment="1" applyProtection="1">
      <alignment horizontal="center"/>
      <protection locked="0"/>
    </xf>
    <xf numFmtId="164" fontId="2" fillId="2" borderId="11" xfId="0" applyNumberFormat="1" applyFont="1" applyFill="1" applyBorder="1" applyAlignment="1" applyProtection="1">
      <alignment horizontal="center"/>
      <protection locked="0"/>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49" fontId="10" fillId="2" borderId="23" xfId="0" applyNumberFormat="1" applyFont="1" applyFill="1" applyBorder="1" applyAlignment="1" applyProtection="1">
      <alignment horizontal="left" vertical="top" wrapText="1"/>
      <protection locked="0"/>
    </xf>
    <xf numFmtId="49" fontId="10" fillId="2" borderId="24" xfId="0" applyNumberFormat="1" applyFont="1" applyFill="1" applyBorder="1" applyAlignment="1" applyProtection="1">
      <alignment horizontal="left" vertical="top" wrapText="1"/>
      <protection locked="0"/>
    </xf>
    <xf numFmtId="49" fontId="10" fillId="2" borderId="25" xfId="0" applyNumberFormat="1" applyFont="1" applyFill="1" applyBorder="1" applyAlignment="1" applyProtection="1">
      <alignment horizontal="left" vertical="top" wrapText="1"/>
      <protection locked="0"/>
    </xf>
  </cellXfs>
  <cellStyles count="1">
    <cellStyle name="Normal" xfId="0" builtinId="0"/>
  </cellStyles>
  <dxfs count="21">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214991</xdr:colOff>
      <xdr:row>5</xdr:row>
      <xdr:rowOff>217068</xdr:rowOff>
    </xdr:from>
    <xdr:to>
      <xdr:col>4</xdr:col>
      <xdr:colOff>1961677</xdr:colOff>
      <xdr:row>15</xdr:row>
      <xdr:rowOff>171449</xdr:rowOff>
    </xdr:to>
    <xdr:pic>
      <xdr:nvPicPr>
        <xdr:cNvPr id="2" name="Imagen 1">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stretch>
          <a:fillRect/>
        </a:stretch>
      </xdr:blipFill>
      <xdr:spPr>
        <a:xfrm>
          <a:off x="424541" y="1360068"/>
          <a:ext cx="4518461" cy="204988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teria\AppData\Local\Temp\Formato-Informe-SCI-Parametrizado-CONSOLIDADO%2029-07-2020-def.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s>
    <sheetDataSet>
      <sheetData sheetId="0"/>
      <sheetData sheetId="1"/>
      <sheetData sheetId="2"/>
      <sheetData sheetId="3"/>
      <sheetData sheetId="4"/>
      <sheetData sheetId="5"/>
      <sheetData sheetId="6"/>
      <sheetData sheetId="7"/>
      <sheetData sheetId="8"/>
      <sheetData sheetId="9">
        <row r="2">
          <cell r="N2">
            <v>0.5</v>
          </cell>
        </row>
        <row r="26">
          <cell r="N26">
            <v>0.35294117647058826</v>
          </cell>
        </row>
        <row r="43">
          <cell r="N43">
            <v>0.54166666666666663</v>
          </cell>
        </row>
        <row r="55">
          <cell r="N55">
            <v>0.4107142857142857</v>
          </cell>
        </row>
        <row r="69">
          <cell r="N69">
            <v>0.6785714285714286</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Q37"/>
  <sheetViews>
    <sheetView tabSelected="1" topLeftCell="F12" zoomScale="70" zoomScaleNormal="70" workbookViewId="0">
      <selection activeCell="F21" sqref="F21:M21"/>
    </sheetView>
  </sheetViews>
  <sheetFormatPr baseColWidth="10" defaultRowHeight="15"/>
  <cols>
    <col min="1" max="1" width="3.140625" style="1" customWidth="1"/>
    <col min="2" max="2" width="3.42578125" style="1" customWidth="1"/>
    <col min="3" max="3" width="35.5703125" style="1" customWidth="1"/>
    <col min="4" max="4" width="2.5703125" style="1" customWidth="1"/>
    <col min="5" max="5" width="38.7109375" style="1" customWidth="1"/>
    <col min="6" max="6" width="10.85546875" style="1" customWidth="1"/>
    <col min="7" max="7" width="23.42578125" style="1" customWidth="1"/>
    <col min="8" max="8" width="7.5703125" style="1" customWidth="1"/>
    <col min="9" max="9" width="80.28515625" style="1" customWidth="1"/>
    <col min="10" max="10" width="5.85546875" style="1" customWidth="1"/>
    <col min="11" max="11" width="28.140625" style="1" customWidth="1"/>
    <col min="12" max="12" width="4.28515625" style="1" customWidth="1"/>
    <col min="13" max="13" width="78.7109375" style="1" customWidth="1"/>
    <col min="14" max="14" width="5.85546875" style="1" customWidth="1"/>
    <col min="15" max="15" width="24.85546875" style="1" customWidth="1"/>
    <col min="16" max="16" width="7" style="1" customWidth="1"/>
    <col min="17" max="17" width="11.42578125" style="1"/>
  </cols>
  <sheetData>
    <row r="1" spans="2:16" ht="15.75" thickBot="1"/>
    <row r="2" spans="2:16" ht="15.75" thickTop="1">
      <c r="B2" s="2"/>
      <c r="C2" s="3"/>
      <c r="D2" s="3"/>
      <c r="E2" s="3"/>
      <c r="F2" s="3"/>
      <c r="G2" s="3"/>
      <c r="H2" s="3"/>
      <c r="I2" s="3"/>
      <c r="J2" s="3"/>
      <c r="K2" s="3"/>
      <c r="L2" s="3"/>
      <c r="M2" s="3"/>
      <c r="N2" s="3"/>
      <c r="O2" s="3"/>
      <c r="P2" s="4"/>
    </row>
    <row r="3" spans="2:16" ht="16.5">
      <c r="B3" s="5"/>
      <c r="C3" s="6"/>
      <c r="D3" s="6"/>
      <c r="E3" s="77" t="s">
        <v>0</v>
      </c>
      <c r="F3" s="79" t="s">
        <v>1</v>
      </c>
      <c r="G3" s="79"/>
      <c r="H3" s="79"/>
      <c r="I3" s="79"/>
      <c r="J3" s="79"/>
      <c r="K3" s="79"/>
      <c r="L3" s="79"/>
      <c r="M3" s="79"/>
      <c r="N3" s="7"/>
      <c r="O3" s="7"/>
      <c r="P3" s="8"/>
    </row>
    <row r="4" spans="2:16" ht="16.5">
      <c r="B4" s="5"/>
      <c r="C4" s="6"/>
      <c r="D4" s="6"/>
      <c r="E4" s="78"/>
      <c r="F4" s="79"/>
      <c r="G4" s="79"/>
      <c r="H4" s="79"/>
      <c r="I4" s="79"/>
      <c r="J4" s="79"/>
      <c r="K4" s="79"/>
      <c r="L4" s="79"/>
      <c r="M4" s="79"/>
      <c r="N4" s="7"/>
      <c r="O4" s="7"/>
      <c r="P4" s="8"/>
    </row>
    <row r="5" spans="2:16" ht="25.5">
      <c r="B5" s="5"/>
      <c r="C5" s="6"/>
      <c r="D5" s="6"/>
      <c r="E5" s="9" t="s">
        <v>2</v>
      </c>
      <c r="F5" s="80" t="s">
        <v>3</v>
      </c>
      <c r="G5" s="81"/>
      <c r="H5" s="81"/>
      <c r="I5" s="81"/>
      <c r="J5" s="81"/>
      <c r="K5" s="81"/>
      <c r="L5" s="81"/>
      <c r="M5" s="82"/>
      <c r="N5" s="10"/>
      <c r="O5" s="10"/>
      <c r="P5" s="8"/>
    </row>
    <row r="6" spans="2:16" ht="17.25" thickBot="1">
      <c r="B6" s="5"/>
      <c r="C6" s="6"/>
      <c r="D6" s="6"/>
      <c r="E6" s="11"/>
      <c r="F6" s="10"/>
      <c r="G6" s="10"/>
      <c r="H6" s="10"/>
      <c r="I6" s="10"/>
      <c r="J6" s="10"/>
      <c r="K6" s="10"/>
      <c r="L6" s="10"/>
      <c r="M6" s="6"/>
      <c r="N6" s="6"/>
      <c r="O6" s="6"/>
      <c r="P6" s="8"/>
    </row>
    <row r="7" spans="2:16" ht="27" thickBot="1">
      <c r="B7" s="5"/>
      <c r="C7" s="6"/>
      <c r="D7" s="6"/>
      <c r="E7" s="6"/>
      <c r="F7" s="6"/>
      <c r="G7" s="6"/>
      <c r="H7" s="6"/>
      <c r="I7" s="83" t="s">
        <v>4</v>
      </c>
      <c r="J7" s="84"/>
      <c r="K7" s="85"/>
      <c r="L7" s="6"/>
      <c r="M7" s="12">
        <f>+AVERAGE(G25,G27,G29,G31,G32)</f>
        <v>0.49677871148459385</v>
      </c>
      <c r="N7" s="13"/>
      <c r="O7" s="13"/>
      <c r="P7" s="8"/>
    </row>
    <row r="8" spans="2:16" ht="15.75">
      <c r="B8" s="5"/>
      <c r="C8" s="6"/>
      <c r="D8" s="6"/>
      <c r="E8" s="6"/>
      <c r="F8" s="6"/>
      <c r="G8" s="6"/>
      <c r="H8" s="6"/>
      <c r="I8" s="6"/>
      <c r="J8" s="6"/>
      <c r="K8" s="6"/>
      <c r="L8" s="6"/>
      <c r="M8" s="14"/>
      <c r="N8" s="14"/>
      <c r="O8" s="14"/>
      <c r="P8" s="8"/>
    </row>
    <row r="9" spans="2:16">
      <c r="B9" s="5"/>
      <c r="C9" s="6"/>
      <c r="D9" s="6"/>
      <c r="E9" s="6"/>
      <c r="F9" s="6"/>
      <c r="G9" s="6"/>
      <c r="H9" s="6"/>
      <c r="I9" s="6"/>
      <c r="J9" s="6"/>
      <c r="K9" s="6"/>
      <c r="L9" s="6"/>
      <c r="M9" s="6"/>
      <c r="N9" s="6"/>
      <c r="O9" s="6"/>
      <c r="P9" s="8"/>
    </row>
    <row r="10" spans="2:16">
      <c r="B10" s="5"/>
      <c r="C10" s="6"/>
      <c r="D10" s="6"/>
      <c r="E10" s="6"/>
      <c r="F10" s="6"/>
      <c r="G10" s="6"/>
      <c r="H10" s="6"/>
      <c r="I10" s="6"/>
      <c r="J10" s="6"/>
      <c r="K10" s="6"/>
      <c r="L10" s="6"/>
      <c r="M10" s="6"/>
      <c r="N10" s="6"/>
      <c r="O10" s="6"/>
      <c r="P10" s="8"/>
    </row>
    <row r="11" spans="2:16">
      <c r="B11" s="5"/>
      <c r="C11" s="6"/>
      <c r="D11" s="6"/>
      <c r="E11" s="6"/>
      <c r="F11" s="6"/>
      <c r="G11" s="6"/>
      <c r="H11" s="6"/>
      <c r="I11" s="6"/>
      <c r="J11" s="6"/>
      <c r="K11" s="6"/>
      <c r="L11" s="6"/>
      <c r="M11" s="6"/>
      <c r="N11" s="6"/>
      <c r="O11" s="6"/>
      <c r="P11" s="8"/>
    </row>
    <row r="12" spans="2:16">
      <c r="B12" s="5"/>
      <c r="C12" s="6"/>
      <c r="D12" s="6"/>
      <c r="E12" s="6"/>
      <c r="F12" s="6"/>
      <c r="G12" s="6"/>
      <c r="H12" s="6"/>
      <c r="I12" s="6"/>
      <c r="J12" s="6"/>
      <c r="K12" s="6"/>
      <c r="L12" s="6"/>
      <c r="M12" s="6"/>
      <c r="N12" s="6"/>
      <c r="O12" s="6"/>
      <c r="P12" s="8"/>
    </row>
    <row r="13" spans="2:16">
      <c r="B13" s="5"/>
      <c r="C13" s="6"/>
      <c r="D13" s="6"/>
      <c r="E13" s="6"/>
      <c r="F13" s="6"/>
      <c r="G13" s="6"/>
      <c r="H13" s="6"/>
      <c r="I13" s="6"/>
      <c r="J13" s="6"/>
      <c r="K13" s="6"/>
      <c r="L13" s="6"/>
      <c r="M13" s="6"/>
      <c r="N13" s="6"/>
      <c r="O13" s="6"/>
      <c r="P13" s="8"/>
    </row>
    <row r="14" spans="2:16">
      <c r="B14" s="5"/>
      <c r="C14" s="6"/>
      <c r="D14" s="6"/>
      <c r="E14" s="6"/>
      <c r="F14" s="6"/>
      <c r="G14" s="6"/>
      <c r="H14" s="6"/>
      <c r="I14" s="6"/>
      <c r="J14" s="6"/>
      <c r="K14" s="6"/>
      <c r="L14" s="6"/>
      <c r="M14" s="6"/>
      <c r="N14" s="6"/>
      <c r="O14" s="6"/>
      <c r="P14" s="8"/>
    </row>
    <row r="15" spans="2:16">
      <c r="B15" s="5"/>
      <c r="C15" s="6"/>
      <c r="D15" s="6"/>
      <c r="E15" s="6"/>
      <c r="F15" s="6"/>
      <c r="G15" s="6"/>
      <c r="H15" s="6"/>
      <c r="I15" s="6"/>
      <c r="J15" s="6"/>
      <c r="K15" s="6"/>
      <c r="L15" s="6"/>
      <c r="M15" s="6"/>
      <c r="N15" s="6"/>
      <c r="O15" s="6"/>
      <c r="P15" s="8"/>
    </row>
    <row r="16" spans="2:16">
      <c r="B16" s="5"/>
      <c r="C16" s="6"/>
      <c r="D16" s="6"/>
      <c r="E16" s="6"/>
      <c r="F16" s="6"/>
      <c r="G16" s="6"/>
      <c r="H16" s="6"/>
      <c r="I16" s="6"/>
      <c r="J16" s="6"/>
      <c r="K16" s="6"/>
      <c r="L16" s="6"/>
      <c r="M16" s="6"/>
      <c r="N16" s="6"/>
      <c r="O16" s="6"/>
      <c r="P16" s="8"/>
    </row>
    <row r="17" spans="2:17" ht="23.25">
      <c r="B17" s="5"/>
      <c r="C17" s="86" t="s">
        <v>5</v>
      </c>
      <c r="D17" s="87"/>
      <c r="E17" s="87"/>
      <c r="F17" s="87"/>
      <c r="G17" s="87"/>
      <c r="H17" s="87"/>
      <c r="I17" s="87"/>
      <c r="J17" s="87"/>
      <c r="K17" s="87"/>
      <c r="L17" s="87"/>
      <c r="M17" s="88"/>
      <c r="N17" s="15"/>
      <c r="O17" s="15"/>
      <c r="P17" s="8"/>
    </row>
    <row r="18" spans="2:17" ht="15.75">
      <c r="B18" s="5"/>
      <c r="C18" s="16"/>
      <c r="D18" s="16"/>
      <c r="E18" s="16"/>
      <c r="F18" s="16"/>
      <c r="G18" s="16"/>
      <c r="H18" s="16"/>
      <c r="I18" s="16"/>
      <c r="J18" s="16"/>
      <c r="K18" s="16"/>
      <c r="L18" s="16"/>
      <c r="M18" s="16"/>
      <c r="N18" s="17"/>
      <c r="O18" s="17"/>
      <c r="P18" s="8"/>
    </row>
    <row r="19" spans="2:17" ht="94.5" customHeight="1">
      <c r="B19" s="5"/>
      <c r="C19" s="68" t="s">
        <v>6</v>
      </c>
      <c r="D19" s="69"/>
      <c r="E19" s="18" t="s">
        <v>7</v>
      </c>
      <c r="F19" s="89" t="s">
        <v>8</v>
      </c>
      <c r="G19" s="90"/>
      <c r="H19" s="90"/>
      <c r="I19" s="90"/>
      <c r="J19" s="90"/>
      <c r="K19" s="90"/>
      <c r="L19" s="90"/>
      <c r="M19" s="91"/>
      <c r="N19" s="19"/>
      <c r="O19" s="19"/>
      <c r="P19" s="8"/>
    </row>
    <row r="20" spans="2:17" ht="73.5" customHeight="1">
      <c r="B20" s="5"/>
      <c r="C20" s="68" t="s">
        <v>9</v>
      </c>
      <c r="D20" s="69"/>
      <c r="E20" s="18" t="s">
        <v>10</v>
      </c>
      <c r="F20" s="70" t="s">
        <v>11</v>
      </c>
      <c r="G20" s="71"/>
      <c r="H20" s="71"/>
      <c r="I20" s="71"/>
      <c r="J20" s="71"/>
      <c r="K20" s="71"/>
      <c r="L20" s="71"/>
      <c r="M20" s="72"/>
      <c r="N20" s="19"/>
      <c r="O20" s="19"/>
      <c r="P20" s="8"/>
    </row>
    <row r="21" spans="2:17" ht="102.75" customHeight="1">
      <c r="B21" s="5"/>
      <c r="C21" s="73" t="s">
        <v>12</v>
      </c>
      <c r="D21" s="74"/>
      <c r="E21" s="18" t="s">
        <v>13</v>
      </c>
      <c r="F21" s="70" t="s">
        <v>14</v>
      </c>
      <c r="G21" s="75"/>
      <c r="H21" s="75"/>
      <c r="I21" s="75"/>
      <c r="J21" s="75"/>
      <c r="K21" s="75"/>
      <c r="L21" s="75"/>
      <c r="M21" s="76"/>
      <c r="N21" s="19"/>
      <c r="O21" s="19"/>
      <c r="P21" s="8"/>
    </row>
    <row r="22" spans="2:17" ht="15.75" thickBot="1">
      <c r="B22" s="5"/>
      <c r="C22" s="6"/>
      <c r="D22" s="6"/>
      <c r="E22" s="6"/>
      <c r="F22" s="6"/>
      <c r="G22" s="20"/>
      <c r="H22" s="6"/>
      <c r="I22" s="6"/>
      <c r="J22" s="6"/>
      <c r="K22" s="6"/>
      <c r="L22" s="6"/>
      <c r="M22" s="6"/>
      <c r="N22" s="6"/>
      <c r="O22" s="6"/>
      <c r="P22" s="8"/>
    </row>
    <row r="23" spans="2:17" ht="63.75" thickBot="1">
      <c r="B23" s="5"/>
      <c r="C23" s="21" t="s">
        <v>15</v>
      </c>
      <c r="D23" s="22"/>
      <c r="E23" s="23" t="s">
        <v>16</v>
      </c>
      <c r="F23" s="22"/>
      <c r="G23" s="23" t="s">
        <v>17</v>
      </c>
      <c r="H23" s="22"/>
      <c r="I23" s="24" t="s">
        <v>18</v>
      </c>
      <c r="J23" s="25"/>
      <c r="K23" s="26" t="s">
        <v>19</v>
      </c>
      <c r="L23" s="25"/>
      <c r="M23" s="27" t="s">
        <v>20</v>
      </c>
      <c r="N23" s="25"/>
      <c r="O23" s="28" t="s">
        <v>21</v>
      </c>
      <c r="P23" s="8"/>
      <c r="Q23" s="29"/>
    </row>
    <row r="24" spans="2:17" ht="23.25">
      <c r="B24" s="5"/>
      <c r="C24" s="30"/>
      <c r="D24" s="31"/>
      <c r="E24" s="31"/>
      <c r="F24" s="31"/>
      <c r="G24" s="31"/>
      <c r="H24" s="31"/>
      <c r="I24" s="32"/>
      <c r="J24" s="31"/>
      <c r="K24" s="32"/>
      <c r="L24" s="31"/>
      <c r="M24" s="31"/>
      <c r="N24" s="31"/>
      <c r="O24" s="31"/>
      <c r="P24" s="8"/>
    </row>
    <row r="25" spans="2:17" ht="240">
      <c r="B25" s="5"/>
      <c r="C25" s="33" t="s">
        <v>22</v>
      </c>
      <c r="D25" s="34"/>
      <c r="E25" s="35" t="str">
        <f>+IF([1]Hoja1!$N$2&gt;=0.5,"Si","No")</f>
        <v>Si</v>
      </c>
      <c r="F25" s="36"/>
      <c r="G25" s="37">
        <f>+[1]Hoja1!N2</f>
        <v>0.5</v>
      </c>
      <c r="H25" s="38"/>
      <c r="I25" s="39" t="s">
        <v>23</v>
      </c>
      <c r="J25" s="40"/>
      <c r="K25" s="41">
        <v>0.45</v>
      </c>
      <c r="L25" s="42"/>
      <c r="M25" s="43" t="s">
        <v>24</v>
      </c>
      <c r="N25" s="44"/>
      <c r="O25" s="45">
        <f>G25-K25</f>
        <v>4.9999999999999989E-2</v>
      </c>
      <c r="P25" s="46"/>
      <c r="Q25" s="47"/>
    </row>
    <row r="26" spans="2:17" ht="23.25">
      <c r="B26" s="5"/>
      <c r="C26" s="30"/>
      <c r="D26" s="48"/>
      <c r="E26" s="49"/>
      <c r="F26" s="31"/>
      <c r="G26" s="50"/>
      <c r="H26" s="31"/>
      <c r="I26" s="51"/>
      <c r="J26" s="31"/>
      <c r="K26" s="32"/>
      <c r="L26" s="31"/>
      <c r="M26" s="52"/>
      <c r="N26" s="53"/>
      <c r="O26" s="54"/>
      <c r="P26" s="8"/>
    </row>
    <row r="27" spans="2:17" ht="165">
      <c r="B27" s="5"/>
      <c r="C27" s="55" t="s">
        <v>25</v>
      </c>
      <c r="D27" s="34"/>
      <c r="E27" s="35" t="str">
        <f>+IF([1]Hoja1!$N$26&gt;=0.5,"Si","No")</f>
        <v>No</v>
      </c>
      <c r="F27" s="31"/>
      <c r="G27" s="37">
        <f>+[1]Hoja1!N26</f>
        <v>0.35294117647058826</v>
      </c>
      <c r="H27" s="31"/>
      <c r="I27" s="56" t="s">
        <v>36</v>
      </c>
      <c r="J27" s="31"/>
      <c r="K27" s="41">
        <v>0.3</v>
      </c>
      <c r="L27" s="57"/>
      <c r="M27" s="43" t="s">
        <v>26</v>
      </c>
      <c r="N27" s="44"/>
      <c r="O27" s="45">
        <f>G27-K27</f>
        <v>5.2941176470588269E-2</v>
      </c>
      <c r="P27" s="8"/>
    </row>
    <row r="28" spans="2:17" ht="23.25">
      <c r="B28" s="5"/>
      <c r="C28" s="30"/>
      <c r="D28" s="48"/>
      <c r="E28" s="49"/>
      <c r="F28" s="31"/>
      <c r="G28" s="50"/>
      <c r="H28" s="31"/>
      <c r="I28" s="51"/>
      <c r="J28" s="31"/>
      <c r="K28" s="32"/>
      <c r="L28" s="31"/>
      <c r="M28" s="52"/>
      <c r="N28" s="53"/>
      <c r="O28" s="54"/>
      <c r="P28" s="8"/>
    </row>
    <row r="29" spans="2:17" ht="165">
      <c r="B29" s="5"/>
      <c r="C29" s="58" t="s">
        <v>27</v>
      </c>
      <c r="D29" s="34"/>
      <c r="E29" s="35" t="str">
        <f>+IF([1]Hoja1!$N$43&gt;=0.5,"Si","No")</f>
        <v>Si</v>
      </c>
      <c r="F29" s="31"/>
      <c r="G29" s="37">
        <f>+[1]Hoja1!N43</f>
        <v>0.54166666666666663</v>
      </c>
      <c r="H29" s="31"/>
      <c r="I29" s="56" t="s">
        <v>28</v>
      </c>
      <c r="J29" s="31"/>
      <c r="K29" s="41">
        <v>0.4</v>
      </c>
      <c r="L29" s="57"/>
      <c r="M29" s="43" t="s">
        <v>29</v>
      </c>
      <c r="N29" s="44"/>
      <c r="O29" s="45">
        <f>G29-K29</f>
        <v>0.14166666666666661</v>
      </c>
      <c r="P29" s="8"/>
    </row>
    <row r="30" spans="2:17" ht="23.25">
      <c r="B30" s="5"/>
      <c r="C30" s="30"/>
      <c r="D30" s="48"/>
      <c r="E30" s="49"/>
      <c r="F30" s="31"/>
      <c r="G30" s="50"/>
      <c r="H30" s="31"/>
      <c r="I30" s="51"/>
      <c r="J30" s="31"/>
      <c r="K30" s="32"/>
      <c r="L30" s="31"/>
      <c r="M30" s="52"/>
      <c r="N30" s="53"/>
      <c r="O30" s="54"/>
      <c r="P30" s="8"/>
    </row>
    <row r="31" spans="2:17" ht="300">
      <c r="B31" s="5"/>
      <c r="C31" s="59" t="s">
        <v>30</v>
      </c>
      <c r="D31" s="34"/>
      <c r="E31" s="35" t="str">
        <f>+IF([1]Hoja1!$N$55&gt;=0.5,"Si","No")</f>
        <v>No</v>
      </c>
      <c r="F31" s="31"/>
      <c r="G31" s="37">
        <f>+[1]Hoja1!N55</f>
        <v>0.4107142857142857</v>
      </c>
      <c r="H31" s="31"/>
      <c r="I31" s="56" t="s">
        <v>31</v>
      </c>
      <c r="J31" s="31"/>
      <c r="K31" s="41">
        <v>0.4</v>
      </c>
      <c r="L31" s="57"/>
      <c r="M31" s="43" t="s">
        <v>32</v>
      </c>
      <c r="N31" s="44"/>
      <c r="O31" s="45">
        <f>G31-K31</f>
        <v>1.0714285714285676E-2</v>
      </c>
      <c r="P31" s="8"/>
    </row>
    <row r="32" spans="2:17" ht="285">
      <c r="B32" s="5"/>
      <c r="C32" s="60" t="s">
        <v>33</v>
      </c>
      <c r="D32" s="34"/>
      <c r="E32" s="35" t="str">
        <f>+IF([1]Hoja1!$N$69&gt;=0.5,"Si","No")</f>
        <v>Si</v>
      </c>
      <c r="F32" s="31"/>
      <c r="G32" s="37">
        <f>+[1]Hoja1!N69</f>
        <v>0.6785714285714286</v>
      </c>
      <c r="H32" s="31"/>
      <c r="I32" s="56" t="s">
        <v>34</v>
      </c>
      <c r="J32" s="31"/>
      <c r="K32" s="41">
        <v>0.6</v>
      </c>
      <c r="L32" s="57"/>
      <c r="M32" s="56" t="s">
        <v>35</v>
      </c>
      <c r="N32" s="44"/>
      <c r="O32" s="45">
        <f>G32-K32</f>
        <v>7.8571428571428625E-2</v>
      </c>
      <c r="P32" s="8"/>
    </row>
    <row r="33" spans="2:16" ht="15.75">
      <c r="B33" s="5"/>
      <c r="C33" s="61"/>
      <c r="D33" s="61"/>
      <c r="E33" s="17"/>
      <c r="F33" s="6"/>
      <c r="G33" s="6"/>
      <c r="H33" s="6"/>
      <c r="I33" s="6"/>
      <c r="J33" s="6"/>
      <c r="K33" s="6"/>
      <c r="L33" s="6"/>
      <c r="M33" s="62"/>
      <c r="N33" s="62"/>
      <c r="O33" s="62"/>
      <c r="P33" s="8"/>
    </row>
    <row r="34" spans="2:16" ht="15.75">
      <c r="B34" s="5"/>
      <c r="C34" s="63"/>
      <c r="D34" s="61"/>
      <c r="E34" s="17"/>
      <c r="F34" s="6"/>
      <c r="G34" s="6"/>
      <c r="H34" s="6"/>
      <c r="I34" s="6"/>
      <c r="J34" s="6"/>
      <c r="K34" s="6"/>
      <c r="L34" s="6"/>
      <c r="M34" s="62"/>
      <c r="N34" s="62"/>
      <c r="O34" s="62"/>
      <c r="P34" s="8"/>
    </row>
    <row r="35" spans="2:16">
      <c r="B35" s="5"/>
      <c r="C35" s="64"/>
      <c r="D35" s="6"/>
      <c r="E35" s="6"/>
      <c r="F35" s="6"/>
      <c r="G35" s="6"/>
      <c r="H35" s="6"/>
      <c r="I35" s="6"/>
      <c r="J35" s="6"/>
      <c r="K35" s="6"/>
      <c r="L35" s="6"/>
      <c r="M35" s="6"/>
      <c r="N35" s="6"/>
      <c r="O35" s="6"/>
      <c r="P35" s="8"/>
    </row>
    <row r="36" spans="2:16" ht="15.75" thickBot="1">
      <c r="B36" s="65"/>
      <c r="C36" s="66"/>
      <c r="D36" s="66"/>
      <c r="E36" s="66"/>
      <c r="F36" s="66"/>
      <c r="G36" s="66"/>
      <c r="H36" s="66"/>
      <c r="I36" s="66"/>
      <c r="J36" s="66"/>
      <c r="K36" s="66"/>
      <c r="L36" s="66"/>
      <c r="M36" s="66"/>
      <c r="N36" s="66"/>
      <c r="O36" s="66"/>
      <c r="P36" s="67"/>
    </row>
    <row r="37" spans="2:16" ht="15.75" thickTop="1"/>
  </sheetData>
  <mergeCells count="11">
    <mergeCell ref="C20:D20"/>
    <mergeCell ref="F20:M20"/>
    <mergeCell ref="C21:D21"/>
    <mergeCell ref="F21:M21"/>
    <mergeCell ref="E3:E4"/>
    <mergeCell ref="F3:M4"/>
    <mergeCell ref="F5:M5"/>
    <mergeCell ref="I7:K7"/>
    <mergeCell ref="C17:M17"/>
    <mergeCell ref="C19:D19"/>
    <mergeCell ref="F19:M19"/>
  </mergeCells>
  <conditionalFormatting sqref="G25 G27 G29 G31:G32">
    <cfRule type="cellIs" dxfId="20" priority="25" operator="between">
      <formula>0.76</formula>
      <formula>1</formula>
    </cfRule>
    <cfRule type="cellIs" dxfId="19" priority="26" operator="between">
      <formula>0.51</formula>
      <formula>0.75</formula>
    </cfRule>
    <cfRule type="cellIs" dxfId="18" priority="27" operator="between">
      <formula>0.26</formula>
      <formula>0.5</formula>
    </cfRule>
  </conditionalFormatting>
  <conditionalFormatting sqref="M7">
    <cfRule type="cellIs" priority="21" operator="between">
      <formula>0.76</formula>
      <formula>1</formula>
    </cfRule>
    <cfRule type="cellIs" dxfId="17" priority="22" operator="between">
      <formula>0.51</formula>
      <formula>0.75</formula>
    </cfRule>
    <cfRule type="cellIs" dxfId="16" priority="23" operator="between">
      <formula>0.26</formula>
      <formula>0.5</formula>
    </cfRule>
    <cfRule type="cellIs" dxfId="15" priority="24" operator="between">
      <formula>0</formula>
      <formula>0.25</formula>
    </cfRule>
  </conditionalFormatting>
  <conditionalFormatting sqref="K25">
    <cfRule type="cellIs" dxfId="14" priority="17" operator="between">
      <formula>0.76</formula>
      <formula>1</formula>
    </cfRule>
    <cfRule type="cellIs" dxfId="13" priority="18" operator="between">
      <formula>0.51</formula>
      <formula>0.75</formula>
    </cfRule>
    <cfRule type="cellIs" dxfId="12" priority="19" operator="between">
      <formula>0.26</formula>
      <formula>0.5</formula>
    </cfRule>
  </conditionalFormatting>
  <conditionalFormatting sqref="K27">
    <cfRule type="cellIs" dxfId="11" priority="13" operator="between">
      <formula>0.76</formula>
      <formula>1</formula>
    </cfRule>
    <cfRule type="cellIs" dxfId="10" priority="14" operator="between">
      <formula>0.51</formula>
      <formula>0.75</formula>
    </cfRule>
    <cfRule type="cellIs" dxfId="9" priority="15" operator="between">
      <formula>0.26</formula>
      <formula>0.5</formula>
    </cfRule>
  </conditionalFormatting>
  <conditionalFormatting sqref="K29">
    <cfRule type="cellIs" dxfId="8" priority="9" operator="between">
      <formula>0.76</formula>
      <formula>1</formula>
    </cfRule>
    <cfRule type="cellIs" dxfId="7" priority="10" operator="between">
      <formula>0.51</formula>
      <formula>0.75</formula>
    </cfRule>
    <cfRule type="cellIs" dxfId="6" priority="11" operator="between">
      <formula>0.26</formula>
      <formula>0.5</formula>
    </cfRule>
  </conditionalFormatting>
  <conditionalFormatting sqref="K31">
    <cfRule type="cellIs" dxfId="5" priority="5" operator="between">
      <formula>0.76</formula>
      <formula>1</formula>
    </cfRule>
    <cfRule type="cellIs" dxfId="4" priority="6" operator="between">
      <formula>0.51</formula>
      <formula>0.75</formula>
    </cfRule>
    <cfRule type="cellIs" dxfId="3" priority="7" operator="between">
      <formula>0.26</formula>
      <formula>0.5</formula>
    </cfRule>
  </conditionalFormatting>
  <conditionalFormatting sqref="K32">
    <cfRule type="cellIs" dxfId="2" priority="1" operator="between">
      <formula>0.76</formula>
      <formula>1</formula>
    </cfRule>
    <cfRule type="cellIs" dxfId="1" priority="2" operator="between">
      <formula>0.51</formula>
      <formula>0.75</formula>
    </cfRule>
    <cfRule type="cellIs" dxfId="0" priority="3" operator="between">
      <formula>0.26</formula>
      <formula>0.5</formula>
    </cfRule>
  </conditionalFormatting>
  <dataValidations count="4">
    <dataValidation type="list" allowBlank="1" showInputMessage="1" showErrorMessage="1" sqref="E19">
      <formula1>"Si,No,En proceso"</formula1>
    </dataValidation>
    <dataValidation type="list" allowBlank="1" showInputMessage="1" showErrorMessage="1" sqref="N20:O20 E20:E21">
      <formula1>"Si, No"</formula1>
    </dataValidation>
    <dataValidation type="list" allowBlank="1" showInputMessage="1" showErrorMessage="1" sqref="N19:O19">
      <formula1>"Si,No"</formula1>
    </dataValidation>
    <dataValidation allowBlank="1" showInputMessage="1" showErrorMessage="1" prompt="Celda formulada, información proveniente de la pestaña de deficiencias." sqref="E23"/>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ellIs" priority="28" operator="between" id="{BDCDD97C-0C0F-496B-BFA4-4774EC7026DD}">
            <xm:f>0</xm:f>
            <xm:f>'[1]Analisis de Resultados'!#REF!</xm:f>
            <x14:dxf>
              <fill>
                <patternFill>
                  <bgColor rgb="FFFF0000"/>
                </patternFill>
              </fill>
            </x14:dxf>
          </x14:cfRule>
          <xm:sqref>G25 G27 G29 G31:G32</xm:sqref>
        </x14:conditionalFormatting>
        <x14:conditionalFormatting xmlns:xm="http://schemas.microsoft.com/office/excel/2006/main">
          <x14:cfRule type="cellIs" priority="20" operator="between" id="{48551AA7-DC46-4E98-99E1-D47B0956B372}">
            <xm:f>0</xm:f>
            <xm:f>'[1]Analisis de Resultados'!#REF!</xm:f>
            <x14:dxf>
              <fill>
                <patternFill>
                  <bgColor rgb="FFFF0000"/>
                </patternFill>
              </fill>
            </x14:dxf>
          </x14:cfRule>
          <xm:sqref>K25</xm:sqref>
        </x14:conditionalFormatting>
        <x14:conditionalFormatting xmlns:xm="http://schemas.microsoft.com/office/excel/2006/main">
          <x14:cfRule type="cellIs" priority="16" operator="between" id="{1B036B3B-CA38-4A49-8C84-EB686DC96938}">
            <xm:f>0</xm:f>
            <xm:f>'[1]Analisis de Resultados'!#REF!</xm:f>
            <x14:dxf>
              <fill>
                <patternFill>
                  <bgColor rgb="FFFF0000"/>
                </patternFill>
              </fill>
            </x14:dxf>
          </x14:cfRule>
          <xm:sqref>K27</xm:sqref>
        </x14:conditionalFormatting>
        <x14:conditionalFormatting xmlns:xm="http://schemas.microsoft.com/office/excel/2006/main">
          <x14:cfRule type="cellIs" priority="12" operator="between" id="{EC524F9A-99C5-471F-9948-BA0DD6F04813}">
            <xm:f>0</xm:f>
            <xm:f>'[1]Analisis de Resultados'!#REF!</xm:f>
            <x14:dxf>
              <fill>
                <patternFill>
                  <bgColor rgb="FFFF0000"/>
                </patternFill>
              </fill>
            </x14:dxf>
          </x14:cfRule>
          <xm:sqref>K29</xm:sqref>
        </x14:conditionalFormatting>
        <x14:conditionalFormatting xmlns:xm="http://schemas.microsoft.com/office/excel/2006/main">
          <x14:cfRule type="cellIs" priority="8" operator="between" id="{31239CF4-798D-408C-8680-09304C026A44}">
            <xm:f>0</xm:f>
            <xm:f>'[1]Analisis de Resultados'!#REF!</xm:f>
            <x14:dxf>
              <fill>
                <patternFill>
                  <bgColor rgb="FFFF0000"/>
                </patternFill>
              </fill>
            </x14:dxf>
          </x14:cfRule>
          <xm:sqref>K31</xm:sqref>
        </x14:conditionalFormatting>
        <x14:conditionalFormatting xmlns:xm="http://schemas.microsoft.com/office/excel/2006/main">
          <x14:cfRule type="cellIs" priority="4" operator="between" id="{E0AC794D-A9CC-4876-B55A-182D1848B1E8}">
            <xm:f>0</xm:f>
            <xm:f>'[1]Analisis de Resultados'!#REF!</xm:f>
            <x14:dxf>
              <fill>
                <patternFill>
                  <bgColor rgb="FFFF0000"/>
                </patternFill>
              </fill>
            </x14:dxf>
          </x14:cfRule>
          <xm:sqref>K32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GUSTAVO PARRA</dc:creator>
  <cp:lastModifiedBy>Loteria</cp:lastModifiedBy>
  <dcterms:created xsi:type="dcterms:W3CDTF">2020-07-29T21:53:41Z</dcterms:created>
  <dcterms:modified xsi:type="dcterms:W3CDTF">2020-07-30T14:06:22Z</dcterms:modified>
</cp:coreProperties>
</file>