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09"/>
  <workbookPr/>
  <mc:AlternateContent xmlns:mc="http://schemas.openxmlformats.org/markup-compatibility/2006">
    <mc:Choice Requires="x15">
      <x15ac:absPath xmlns:x15ac="http://schemas.microsoft.com/office/spreadsheetml/2010/11/ac" url="Z:\ARCHIVOS 2020\Seguimiento Planes de Mejoramiento\Planes Internos\Consolidado\Corte Marzo 31 de 2020\"/>
    </mc:Choice>
  </mc:AlternateContent>
  <xr:revisionPtr revIDLastSave="15" documentId="13_ncr:1_{C94B5504-6944-4DA5-9201-063A6FD6DC48}" xr6:coauthVersionLast="47" xr6:coauthVersionMax="47" xr10:uidLastSave="{E3ABFEE9-D98D-4E94-B23B-B82B8F9255B7}"/>
  <bookViews>
    <workbookView xWindow="-120" yWindow="-120" windowWidth="20730" windowHeight="11160" tabRatio="437" xr2:uid="{00000000-000D-0000-FFFF-FFFF00000000}"/>
  </bookViews>
  <sheets>
    <sheet name="Seguimiento" sheetId="18" r:id="rId1"/>
  </sheets>
  <externalReferences>
    <externalReference r:id="rId2"/>
    <externalReference r:id="rId3"/>
  </externalReferences>
  <definedNames>
    <definedName name="_xlnm._FilterDatabase" localSheetId="0" hidden="1">Seguimiento!$A$3:$CX$179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I6" i="18" l="1"/>
  <c r="BI7" i="18"/>
  <c r="BI10" i="18"/>
  <c r="BI11" i="18"/>
  <c r="BI12" i="18"/>
  <c r="BI13" i="18"/>
  <c r="BI14" i="18"/>
  <c r="BI15" i="18"/>
  <c r="BI19" i="18"/>
  <c r="AC19" i="18" l="1"/>
  <c r="AA19" i="18"/>
  <c r="AB19" i="18" s="1"/>
  <c r="O19" i="18"/>
  <c r="AA18" i="18"/>
  <c r="AB18" i="18" s="1"/>
  <c r="AC18" i="18" s="1"/>
  <c r="O18" i="18"/>
  <c r="AA17" i="18"/>
  <c r="AB17" i="18" s="1"/>
  <c r="BG17" i="18" s="1"/>
  <c r="O17" i="18"/>
  <c r="AA16" i="18"/>
  <c r="AB16" i="18" s="1"/>
  <c r="O16" i="18"/>
  <c r="AC15" i="18"/>
  <c r="AA15" i="18"/>
  <c r="AB15" i="18" s="1"/>
  <c r="O15" i="18"/>
  <c r="AC14" i="18"/>
  <c r="AA14" i="18"/>
  <c r="AB14" i="18" s="1"/>
  <c r="O14" i="18"/>
  <c r="AC13" i="18"/>
  <c r="AA13" i="18"/>
  <c r="AB13" i="18" s="1"/>
  <c r="BG13" i="18" s="1"/>
  <c r="O13" i="18"/>
  <c r="AC12" i="18"/>
  <c r="AA12" i="18"/>
  <c r="AB12" i="18" s="1"/>
  <c r="BG12" i="18" s="1"/>
  <c r="O12" i="18"/>
  <c r="AC11" i="18"/>
  <c r="AA11" i="18"/>
  <c r="AB11" i="18" s="1"/>
  <c r="O11" i="18"/>
  <c r="AC10" i="18"/>
  <c r="AA10" i="18"/>
  <c r="AB10" i="18" s="1"/>
  <c r="O10" i="18"/>
  <c r="AA9" i="18"/>
  <c r="AB9" i="18" s="1"/>
  <c r="BG9" i="18" s="1"/>
  <c r="O9" i="18"/>
  <c r="AA8" i="18"/>
  <c r="AB8" i="18" s="1"/>
  <c r="O8" i="18"/>
  <c r="AC7" i="18"/>
  <c r="AA7" i="18"/>
  <c r="AB7" i="18" s="1"/>
  <c r="O7" i="18"/>
  <c r="AC6" i="18"/>
  <c r="AA6" i="18"/>
  <c r="AB6" i="18" s="1"/>
  <c r="O6" i="18"/>
  <c r="AA5" i="18"/>
  <c r="AB5" i="18" s="1"/>
  <c r="AF5" i="18" s="1"/>
  <c r="BI5" i="18" s="1"/>
  <c r="O5" i="18"/>
  <c r="AC8" i="18" l="1"/>
  <c r="AF8" i="18"/>
  <c r="BI8" i="18" s="1"/>
  <c r="BG10" i="18"/>
  <c r="AC16" i="18"/>
  <c r="AF16" i="18"/>
  <c r="BI16" i="18" s="1"/>
  <c r="AF18" i="18"/>
  <c r="BI18" i="18" s="1"/>
  <c r="AF9" i="18"/>
  <c r="BI9" i="18" s="1"/>
  <c r="AF17" i="18"/>
  <c r="BI17" i="18" s="1"/>
  <c r="AC5" i="18"/>
  <c r="BG6" i="18"/>
  <c r="AC9" i="18"/>
  <c r="BG14" i="18"/>
  <c r="AC17" i="18"/>
  <c r="BG18" i="18"/>
  <c r="BG7" i="18"/>
  <c r="BG11" i="18"/>
  <c r="BG15" i="18"/>
  <c r="BG19" i="18"/>
  <c r="BG8" i="18"/>
  <c r="BG16" i="18"/>
  <c r="BG5" i="18"/>
</calcChain>
</file>

<file path=xl/sharedStrings.xml><?xml version="1.0" encoding="utf-8"?>
<sst xmlns="http://schemas.openxmlformats.org/spreadsheetml/2006/main" count="260" uniqueCount="132">
  <si>
    <t>IDENTIFICACIÓN DEL HALLAZGO</t>
  </si>
  <si>
    <t>ESTABLECIMIENTO ACCIONES DE MEJORA</t>
  </si>
  <si>
    <t>PRIMER SEGUIMIENTO  DE 2020</t>
  </si>
  <si>
    <t xml:space="preserve"> SEGUNDO SEGUIMIENTO DE 2019</t>
  </si>
  <si>
    <t xml:space="preserve"> TERCER SEGUIMIENTO DE 2019</t>
  </si>
  <si>
    <t xml:space="preserve"> CUARTO SEGUIMIENTO DE 2019</t>
  </si>
  <si>
    <t>CIERRES ACCION / HALLAZGO</t>
  </si>
  <si>
    <t>No. solicitud</t>
  </si>
  <si>
    <t>fecha de solicitud</t>
  </si>
  <si>
    <t>Fuente de hallazgo</t>
  </si>
  <si>
    <t>Fuente hallazgo 2</t>
  </si>
  <si>
    <t>Detalle de la fuente</t>
  </si>
  <si>
    <t>Fecha del hallazgo</t>
  </si>
  <si>
    <t>Código o capítulo</t>
  </si>
  <si>
    <t>Proceso afectado</t>
  </si>
  <si>
    <t>Hallazgo y/o situación</t>
  </si>
  <si>
    <t>Causa(s) del hallazgo</t>
  </si>
  <si>
    <t>ACCIÓN</t>
  </si>
  <si>
    <t>Tipo de acción Propuesta</t>
  </si>
  <si>
    <t>Líder proceso</t>
  </si>
  <si>
    <t>Área responsable de ejecución</t>
  </si>
  <si>
    <t>Líder área responsable de ejecución</t>
  </si>
  <si>
    <t>Recursos</t>
  </si>
  <si>
    <t>Meta de la acción</t>
  </si>
  <si>
    <t>% que se espera alcanzar de la meta</t>
  </si>
  <si>
    <t>Fórmula del indicador</t>
  </si>
  <si>
    <t>Fecha de inicio</t>
  </si>
  <si>
    <t>Fecha terminación</t>
  </si>
  <si>
    <t>2. Fecha seguimiento</t>
  </si>
  <si>
    <t>2.Evidencias o soportes ejecución acción de mejora</t>
  </si>
  <si>
    <t>2.Actividades realizadas  a la fecha</t>
  </si>
  <si>
    <t>2.Resultado del indicador</t>
  </si>
  <si>
    <t>2. 25% avance en ejecución de la meta</t>
  </si>
  <si>
    <t>2.Alerta</t>
  </si>
  <si>
    <t>2.Analisis - Seguimiento OCI4</t>
  </si>
  <si>
    <t>2.Auditor que realizó el seguimiento</t>
  </si>
  <si>
    <t>3.Fecha seguimiento</t>
  </si>
  <si>
    <t>3.Evidencias o soportes ejecución acción de mejora</t>
  </si>
  <si>
    <t>3.Actividades realizadas  a la fecha</t>
  </si>
  <si>
    <t>3.Resultado del indicador</t>
  </si>
  <si>
    <t>3. 50% avance en ejecución de la meta</t>
  </si>
  <si>
    <t>3.Alerta</t>
  </si>
  <si>
    <t>3.Analisis - Seguimiento OCI4</t>
  </si>
  <si>
    <t>3.Auditor que realizó el seguimiento</t>
  </si>
  <si>
    <t>4.Fecha seguimiento</t>
  </si>
  <si>
    <t>4.Evidencias o soportes ejecución acción de mejora</t>
  </si>
  <si>
    <t>4.Actividades realizadas  a la fecha</t>
  </si>
  <si>
    <t>4.Resultado del indicador</t>
  </si>
  <si>
    <t>4. 75% avance en ejecución de la meta</t>
  </si>
  <si>
    <t>4.Alerta</t>
  </si>
  <si>
    <t>4.Analisis - Seguimiento OCI4</t>
  </si>
  <si>
    <t>4.Auditor que realizó el seguimiento</t>
  </si>
  <si>
    <t>4. 100% avance en ejecución de la meta</t>
  </si>
  <si>
    <t>Estado de la acción</t>
  </si>
  <si>
    <t>Auditor que valida cumplimiento a la acción</t>
  </si>
  <si>
    <t>Cierre Hallazgo</t>
  </si>
  <si>
    <t>Auditor que cierra el hallazgo</t>
  </si>
  <si>
    <t>Soporte que evidencia que el ente externo cerró el hallazgo</t>
  </si>
  <si>
    <t>Detalle de actividades para ejecutar la acción</t>
  </si>
  <si>
    <t>Unidad de Medida</t>
  </si>
  <si>
    <t>Cantidad Unidad de Medida</t>
  </si>
  <si>
    <t>(Asignado por la Oficina de Control Interno)</t>
  </si>
  <si>
    <t>(DD-MM-AA)</t>
  </si>
  <si>
    <t>(Seleccione de la lista desplegable)</t>
  </si>
  <si>
    <t>(Indicar relación con otro  hallazgo / a acción)</t>
  </si>
  <si>
    <t>(Nombre completo del informe origen del hallazgo)</t>
  </si>
  <si>
    <t>(Identificación del  hallazgo, en el informe)</t>
  </si>
  <si>
    <t>table</t>
  </si>
  <si>
    <t>(Utilice cualquier técnica: 5 ¿por qué?, espina pescado, lluvia de ideas etc.)</t>
  </si>
  <si>
    <t>(Detalle todas las actividades que ejecutarán para eliminar la(s) causa(s) del hallazgo)</t>
  </si>
  <si>
    <t>(No. total de actividades, recursos, personas etc, de la acción - Columna K).</t>
  </si>
  <si>
    <t>(Información automática)</t>
  </si>
  <si>
    <t>(Financieros - Logísticos - Humanos - Tecnológicos )</t>
  </si>
  <si>
    <t>(Describa el resultado que espera obtener al ejecutar la acción)</t>
  </si>
  <si>
    <t>(Formule acorde con cantidad de actividades de la Columna L)</t>
  </si>
  <si>
    <t>(Relacione los documentos  que soportan y evidencian avances de ejecución)</t>
  </si>
  <si>
    <t>(No. actividades realizadas de las indicadas en la columna K).</t>
  </si>
  <si>
    <t>(Cálculo automático)</t>
  </si>
  <si>
    <t>(Información del análisis adelantado por el auditor que realizó el seguimiento)</t>
  </si>
  <si>
    <t>(Resultado automático)</t>
  </si>
  <si>
    <t>Origen Interno</t>
  </si>
  <si>
    <t>INFORME VISITA DIRECCIÓN DISTRITAL DE ARCHIVO 2019</t>
  </si>
  <si>
    <t>GESTIÓN DOCUMENTAL</t>
  </si>
  <si>
    <t>El responsable de la gestion documental en la entidad no acredita formacion  academica profesional en archivistica</t>
  </si>
  <si>
    <t xml:space="preserve">La planta de personal actualmente vigente para la entidad, no tiene un cargo con este perfil.  </t>
  </si>
  <si>
    <t>Adelantar las acciones correspondientes, con el fin de contar con una persona la interior de la entidad, responsable de la gestion documental de la entidad y que cumpla con el perfil establecido por la norma.       Definir con la alta gerencia el tramite para designar una funcionario con estos perfiles</t>
  </si>
  <si>
    <t>Desginacion del funcionario responsable de la gestion documental</t>
  </si>
  <si>
    <t>Correctiva</t>
  </si>
  <si>
    <t>Unidad de Bienes y Servicios</t>
  </si>
  <si>
    <t xml:space="preserve">Dentro del plan de Acción para 2020 se estableció la necesidad de realizar el concurso para la vinculación de un profesional en archivistica </t>
  </si>
  <si>
    <t>Conforme a lo informado por el área se valida el avance reportado</t>
  </si>
  <si>
    <t xml:space="preserve">No cuenta con Tablas de Control de Acceso para el establecimiento de categorias adecuadas de derechos y restricciones de acceso y seguridad aplicables a los docuemntos. </t>
  </si>
  <si>
    <t>No se cuenta con instrumentos idóneos y técnicos para el control de documentos</t>
  </si>
  <si>
    <t>Elaborar la tabla de Control de Acceso  para aprobacion por el comité institucional de  Gestion y Desempeño de la Loteria de Bogota. Elaborar la tabla de control de acceso</t>
  </si>
  <si>
    <t>Tabla de control de acceso aprobada e implementada</t>
  </si>
  <si>
    <t xml:space="preserve">No cuenta con inventarios documentales en el formato FUID para todas las fases de archivo </t>
  </si>
  <si>
    <t xml:space="preserve">No se cuenta con una persona que efectue el diligenciamiento de los FUID.
Desconocimiento de algunos funcionarios sobre el diligenciamiento de este instrumento
</t>
  </si>
  <si>
    <t>Con el apoyo del aprendiz SENA, se realizará el diligenciamiento de los FUID en cada una de las áreas de la entidad.   Elaborar los FUID en todas las fases del archivo</t>
  </si>
  <si>
    <t>Instrumentos FUID diligenciados, en todas las fases del proceso de archivo</t>
  </si>
  <si>
    <t>202/06/30</t>
  </si>
  <si>
    <t xml:space="preserve">No cuenta con modelo de requisistos para la gestion de documentos electronicos </t>
  </si>
  <si>
    <t>La planta de personal actualmente vigente para la entidad, no tiene un cargo con el perfil requerido para la elaboración de este instrumento</t>
  </si>
  <si>
    <t>El contratista profesional en Archivistica, elaborara el instrumento para aprobación por parte del CIGD</t>
  </si>
  <si>
    <t>Modelo de requisitos para la gestión de documentos electronicos aprobado</t>
  </si>
  <si>
    <t>El CIGD, aprobó en Comité del 20 de diciembre de 2019, este instrumento archivísitico</t>
  </si>
  <si>
    <t xml:space="preserve">No cuenta con Banco terminologico de tipos, series y subseries documentales </t>
  </si>
  <si>
    <t>Banco Terminológico aprobado</t>
  </si>
  <si>
    <t xml:space="preserve">No cuenta con Tablas de Valoracion Documental TVD convalidadas por el ente competente </t>
  </si>
  <si>
    <t>Se elaboraron las tablas de valoracion documental y fueron presentadas para convalidación, sin embargo no han sido aprobadas en razón a que el componente histórico no se encuentra conforme a los requisitos técnicos establecidos para ello</t>
  </si>
  <si>
    <t>El contratista Historiador, realizará los ajustes solicitados por el Archivo Distrital</t>
  </si>
  <si>
    <t>Tablas de Valoración aprobadas y convalidadas</t>
  </si>
  <si>
    <t xml:space="preserve">No se ha intervenido el Fondo Documental Acumuladode acuerdo a las Tablas de valoracion  Documental </t>
  </si>
  <si>
    <t>No se cuenta con el instruimento Archivistico aprobado par proceder a la intervencion del Fondo documental Acumulado.</t>
  </si>
  <si>
    <t>Efectuar la intervencion del Fondo Documental, una vez se ha obtenido la convalidacion de las tablas</t>
  </si>
  <si>
    <t>Fondo Documental Acumulado, debidamente actualizado</t>
  </si>
  <si>
    <t xml:space="preserve">No  se cuenta con planes, programas,procesos, procedimientos,politicas y reglamentos de gestion documental de la entidad se evidencioa la inclusion  de estrategias, actividades  y/o lineamientos  para el acceso a los documentos de archivo.   </t>
  </si>
  <si>
    <t>No existe en la planta de personal de la entidad, un profesional en archivistica encargado de la gestión documental, que diseñe y apoye todos los procesos necesarios para ello</t>
  </si>
  <si>
    <t>Elaborar el procedimiento ylos lineamientos necesarios, para el acceso a los documentos de archivo final.</t>
  </si>
  <si>
    <t>Procedimiento elaborado y aprobado</t>
  </si>
  <si>
    <t xml:space="preserve">No cuenta con un reglamento  para el servicio, de consulta  de los documentos de archivo </t>
  </si>
  <si>
    <t xml:space="preserve">La entidad no ha realizado transferencias secundarias  a la direccion Distrital de Archivos  de Bogota. </t>
  </si>
  <si>
    <t>No se han realizado las transferencias, en razón a que la entidad no tiene en su archivo, documentos con valor histórico</t>
  </si>
  <si>
    <t>La entidad no ha formulado el respectivo plan de mejoramiento pues considera que "la entidad no tiene en su archivo, documentos con valor histórico"</t>
  </si>
  <si>
    <t>La entidad no ha publicado en la pagina web la informacion de las transferencias secundarias realizadas a la direccion distrital de archivo de bogota, en cumplimiento con el decreto 1515  Articulo 16, compilado en el decreto 1080 de 2015 Articulos 2.8.10.14</t>
  </si>
  <si>
    <t xml:space="preserve">La entidad no cuenta con un sistema integrado de conservacion en cumplimiento con el acuerdo 006 de 2014 </t>
  </si>
  <si>
    <t>Sistema Integrado de Conservación elaborado y aprobado</t>
  </si>
  <si>
    <t xml:space="preserve">Conforme a lo informado por el área se valida el avance reportado y  se da por cerrado este plan de mejoramiento </t>
  </si>
  <si>
    <t>El plan de conservacion documental no cumple con la estrutura establecida en el acuerdo 006 de 2014 Articulo 5</t>
  </si>
  <si>
    <t>El plan de preservacion digital a largo plazo no cumple con la estructura establecida en el acuerdo 006 de 2014 Art 5</t>
  </si>
  <si>
    <t>La entidad no cuenta con planes de emergencias o atencion desastres en donde esten incuidos los archivos y areas de almacenamientode documentacion (Acuerdo 050 de 2000 AGN)</t>
  </si>
  <si>
    <t>Elaborar el plan de emergencias, conforme el Acuerdo 050 de 2000 AGN</t>
  </si>
  <si>
    <t>Plan de emerencias o atención de desastres incluyendo archivos y áreas de documentación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</si>
</sst>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yyyy/mm/dd"/>
    <numFmt numFmtId="165" formatCode="_(* #,##0_);_(* \(#,##0\);_(* &quot;-&quot;??_);_(@_)"/>
    <numFmt numFmtId="166" formatCode="d/mm/yyyy;@"/>
  </numFmts>
  <fonts count="17">
    <font>
      <sz val="11"/>
      <color theme="1"/>
      <name val="Calibri"/>
      <family val="2"/>
      <scheme val="minor"/>
    </font>
    <font>
      <sz val="11"/>
      <color theme="1"/>
      <name val="Calibri"/>
      <family val="2"/>
      <scheme val="minor"/>
    </font>
    <font>
      <sz val="10"/>
      <name val="Arial"/>
      <family val="2"/>
    </font>
    <font>
      <sz val="11"/>
      <color indexed="8"/>
      <name val="Calibri"/>
      <family val="2"/>
      <scheme val="minor"/>
    </font>
    <font>
      <sz val="9"/>
      <color theme="1"/>
      <name val="Arial"/>
      <family val="2"/>
    </font>
    <font>
      <i/>
      <sz val="9"/>
      <color indexed="8"/>
      <name val="Arial"/>
      <family val="2"/>
    </font>
    <font>
      <sz val="9"/>
      <color indexed="8"/>
      <name val="Arial"/>
      <family val="2"/>
    </font>
    <font>
      <sz val="9"/>
      <color indexed="10"/>
      <name val="Arial"/>
      <family val="2"/>
    </font>
    <font>
      <b/>
      <sz val="9"/>
      <color theme="1"/>
      <name val="Arial"/>
      <family val="2"/>
    </font>
    <font>
      <sz val="9"/>
      <name val="Arial"/>
      <family val="2"/>
    </font>
    <font>
      <sz val="9"/>
      <color rgb="FFFF0000"/>
      <name val="Arial"/>
      <family val="2"/>
    </font>
    <font>
      <sz val="9"/>
      <color rgb="FF000000"/>
      <name val="Arial"/>
      <family val="2"/>
    </font>
    <font>
      <b/>
      <sz val="9"/>
      <color indexed="8"/>
      <name val="Arial"/>
      <family val="2"/>
    </font>
    <font>
      <b/>
      <sz val="9"/>
      <color rgb="FFFF0000"/>
      <name val="Arial"/>
      <family val="2"/>
    </font>
    <font>
      <b/>
      <sz val="9"/>
      <name val="Arial"/>
      <family val="2"/>
    </font>
    <font>
      <sz val="11"/>
      <color theme="1"/>
      <name val="Calibri"/>
      <family val="2"/>
    </font>
    <font>
      <u/>
      <sz val="7.35"/>
      <color theme="10"/>
      <name val="Calibri"/>
      <family val="2"/>
    </font>
  </fonts>
  <fills count="20">
    <fill>
      <patternFill patternType="none"/>
    </fill>
    <fill>
      <patternFill patternType="gray125"/>
    </fill>
    <fill>
      <patternFill patternType="solid">
        <fgColor theme="3" tint="0.39997558519241921"/>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theme="9" tint="-0.249977111117893"/>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4"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3"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15" fillId="0" borderId="0"/>
    <xf numFmtId="0" fontId="16" fillId="0" borderId="0" applyNumberFormat="0" applyFill="0" applyBorder="0" applyAlignment="0" applyProtection="0">
      <alignment vertical="top"/>
      <protection locked="0"/>
    </xf>
  </cellStyleXfs>
  <cellXfs count="155">
    <xf numFmtId="0" fontId="0" fillId="0" borderId="0" xfId="0"/>
    <xf numFmtId="0" fontId="4" fillId="0" borderId="0" xfId="0" applyFont="1" applyAlignment="1" applyProtection="1">
      <alignment horizontal="center" vertical="center"/>
      <protection locked="0"/>
    </xf>
    <xf numFmtId="0" fontId="4" fillId="12" borderId="0" xfId="0" applyFont="1" applyFill="1" applyAlignment="1" applyProtection="1">
      <alignment horizontal="center" vertical="center" wrapText="1"/>
      <protection locked="0"/>
    </xf>
    <xf numFmtId="0" fontId="4" fillId="4" borderId="0" xfId="0" applyFont="1" applyFill="1" applyAlignment="1" applyProtection="1">
      <alignment horizontal="center" vertical="center" wrapText="1"/>
      <protection locked="0"/>
    </xf>
    <xf numFmtId="0" fontId="4" fillId="5" borderId="0" xfId="0" applyFont="1" applyFill="1" applyAlignment="1" applyProtection="1">
      <alignment horizontal="center" vertical="center" wrapText="1"/>
      <protection locked="0"/>
    </xf>
    <xf numFmtId="14" fontId="4" fillId="0" borderId="0" xfId="0" applyNumberFormat="1" applyFont="1" applyAlignment="1" applyProtection="1">
      <alignment horizontal="center" vertical="center"/>
      <protection locked="0"/>
    </xf>
    <xf numFmtId="2" fontId="4" fillId="0" borderId="0" xfId="0" applyNumberFormat="1" applyFont="1" applyAlignment="1" applyProtection="1">
      <alignment horizontal="center" vertical="center"/>
      <protection locked="0"/>
    </xf>
    <xf numFmtId="0" fontId="4" fillId="14" borderId="0" xfId="0" applyFont="1" applyFill="1" applyAlignment="1" applyProtection="1">
      <alignment horizontal="center" vertical="center"/>
      <protection locked="0"/>
    </xf>
    <xf numFmtId="9" fontId="4" fillId="0" borderId="0" xfId="0" applyNumberFormat="1" applyFont="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4" fillId="0" borderId="0" xfId="0" applyFont="1" applyAlignment="1" applyProtection="1">
      <alignment horizontal="center" vertical="center" wrapText="1"/>
      <protection locked="0"/>
    </xf>
    <xf numFmtId="0" fontId="6" fillId="0" borderId="0" xfId="2" applyFont="1" applyAlignment="1" applyProtection="1">
      <alignment vertical="top" wrapText="1"/>
      <protection locked="0"/>
    </xf>
    <xf numFmtId="0" fontId="6" fillId="0" borderId="0" xfId="2" applyFont="1" applyAlignment="1">
      <alignment vertical="center" wrapText="1"/>
    </xf>
    <xf numFmtId="0" fontId="6" fillId="0" borderId="0" xfId="2" applyFont="1" applyAlignment="1" applyProtection="1">
      <alignment vertical="center" wrapText="1"/>
      <protection locked="0"/>
    </xf>
    <xf numFmtId="164" fontId="6" fillId="0" borderId="0" xfId="2" applyNumberFormat="1" applyFont="1" applyAlignment="1" applyProtection="1">
      <alignment horizontal="center" vertical="center"/>
      <protection locked="0"/>
    </xf>
    <xf numFmtId="0" fontId="6" fillId="0" borderId="0" xfId="2" applyFont="1" applyAlignment="1" applyProtection="1">
      <alignment horizontal="left" vertical="center" wrapText="1"/>
      <protection locked="0"/>
    </xf>
    <xf numFmtId="0" fontId="6" fillId="15" borderId="0" xfId="2" applyFont="1" applyFill="1" applyAlignment="1" applyProtection="1">
      <alignment horizontal="justify" vertical="top" wrapText="1"/>
      <protection locked="0"/>
    </xf>
    <xf numFmtId="0" fontId="6" fillId="15" borderId="0" xfId="2" applyFont="1" applyFill="1" applyAlignment="1" applyProtection="1">
      <alignment horizontal="center" vertical="center"/>
      <protection locked="0"/>
    </xf>
    <xf numFmtId="164" fontId="6" fillId="15" borderId="0" xfId="2" applyNumberFormat="1" applyFont="1" applyFill="1" applyAlignment="1" applyProtection="1">
      <alignment horizontal="center" vertical="center"/>
      <protection locked="0"/>
    </xf>
    <xf numFmtId="0" fontId="10" fillId="16" borderId="0" xfId="0" applyFont="1" applyFill="1" applyAlignment="1">
      <alignment horizontal="justify" vertical="top"/>
    </xf>
    <xf numFmtId="0" fontId="6" fillId="0" borderId="0" xfId="2" applyFont="1" applyAlignment="1" applyProtection="1">
      <alignment horizontal="justify" vertical="top" wrapText="1"/>
      <protection locked="0"/>
    </xf>
    <xf numFmtId="0" fontId="9" fillId="0" borderId="0" xfId="2" applyFont="1" applyAlignment="1" applyProtection="1">
      <alignment horizontal="justify" vertical="top" wrapText="1"/>
      <protection locked="0"/>
    </xf>
    <xf numFmtId="0" fontId="9" fillId="16" borderId="0" xfId="2" applyFont="1" applyFill="1" applyAlignment="1" applyProtection="1">
      <alignment horizontal="justify" vertical="top" wrapText="1"/>
      <protection locked="0"/>
    </xf>
    <xf numFmtId="0" fontId="5" fillId="15" borderId="0" xfId="2" applyFont="1" applyFill="1" applyAlignment="1" applyProtection="1">
      <alignment horizontal="justify" vertical="top" wrapText="1"/>
      <protection locked="0"/>
    </xf>
    <xf numFmtId="0" fontId="10" fillId="16" borderId="0" xfId="2" applyFont="1" applyFill="1" applyAlignment="1" applyProtection="1">
      <alignment horizontal="justify" vertical="top" wrapText="1"/>
      <protection locked="0"/>
    </xf>
    <xf numFmtId="0" fontId="4" fillId="16" borderId="0" xfId="0" applyFont="1" applyFill="1"/>
    <xf numFmtId="0" fontId="4" fillId="0" borderId="0" xfId="0" applyFont="1" applyAlignment="1">
      <alignment vertical="center"/>
    </xf>
    <xf numFmtId="0" fontId="4" fillId="19" borderId="0" xfId="0" applyFont="1" applyFill="1" applyAlignment="1" applyProtection="1">
      <alignment horizontal="center" vertical="center"/>
      <protection locked="0"/>
    </xf>
    <xf numFmtId="0" fontId="6" fillId="19" borderId="0" xfId="0" applyFont="1" applyFill="1" applyAlignment="1">
      <alignment horizontal="justify" vertical="top"/>
    </xf>
    <xf numFmtId="0" fontId="11" fillId="19" borderId="0" xfId="0" applyFont="1" applyFill="1" applyAlignment="1">
      <alignment horizontal="justify" vertical="top"/>
    </xf>
    <xf numFmtId="0" fontId="9" fillId="19" borderId="0" xfId="0" applyFont="1" applyFill="1" applyAlignment="1">
      <alignment horizontal="justify" vertical="top"/>
    </xf>
    <xf numFmtId="0" fontId="10" fillId="19" borderId="0" xfId="0" applyFont="1" applyFill="1" applyAlignment="1">
      <alignment horizontal="justify" vertical="top"/>
    </xf>
    <xf numFmtId="0" fontId="6" fillId="19" borderId="0" xfId="2" applyFont="1" applyFill="1" applyAlignment="1" applyProtection="1">
      <alignment horizontal="justify" vertical="top" wrapText="1"/>
      <protection locked="0"/>
    </xf>
    <xf numFmtId="0" fontId="11" fillId="19" borderId="0" xfId="2" applyFont="1" applyFill="1" applyAlignment="1" applyProtection="1">
      <alignment horizontal="justify" vertical="top" wrapText="1"/>
      <protection locked="0"/>
    </xf>
    <xf numFmtId="0" fontId="9" fillId="19" borderId="0" xfId="2" applyFont="1" applyFill="1" applyAlignment="1" applyProtection="1">
      <alignment horizontal="justify" vertical="top" wrapText="1"/>
      <protection locked="0"/>
    </xf>
    <xf numFmtId="9" fontId="4" fillId="19" borderId="0" xfId="1" applyFont="1" applyFill="1" applyBorder="1" applyAlignment="1" applyProtection="1">
      <alignment horizontal="center" vertical="center"/>
      <protection locked="0"/>
    </xf>
    <xf numFmtId="14" fontId="4" fillId="19" borderId="0" xfId="0" applyNumberFormat="1" applyFont="1" applyFill="1" applyAlignment="1" applyProtection="1">
      <alignment horizontal="center" vertical="center"/>
      <protection locked="0"/>
    </xf>
    <xf numFmtId="2" fontId="4" fillId="19" borderId="0" xfId="0" applyNumberFormat="1" applyFont="1" applyFill="1" applyAlignment="1" applyProtection="1">
      <alignment horizontal="center" vertical="center"/>
      <protection locked="0"/>
    </xf>
    <xf numFmtId="9" fontId="4" fillId="19" borderId="0" xfId="0" applyNumberFormat="1" applyFont="1" applyFill="1" applyAlignment="1" applyProtection="1">
      <alignment horizontal="center" vertical="center"/>
      <protection locked="0"/>
    </xf>
    <xf numFmtId="0" fontId="6" fillId="15" borderId="0" xfId="0" applyFont="1" applyFill="1" applyAlignment="1">
      <alignment horizontal="justify" vertical="top"/>
    </xf>
    <xf numFmtId="0" fontId="6" fillId="18" borderId="0" xfId="0" applyFont="1" applyFill="1" applyAlignment="1">
      <alignment horizontal="justify" vertical="top"/>
    </xf>
    <xf numFmtId="165" fontId="6" fillId="15" borderId="0" xfId="5" applyNumberFormat="1" applyFont="1" applyFill="1" applyBorder="1" applyAlignment="1" applyProtection="1">
      <alignment horizontal="center" vertical="center"/>
      <protection locked="0"/>
    </xf>
    <xf numFmtId="9" fontId="4" fillId="0" borderId="0" xfId="1" applyFont="1" applyFill="1" applyBorder="1" applyAlignment="1" applyProtection="1">
      <alignment horizontal="center" vertical="center"/>
      <protection locked="0"/>
    </xf>
    <xf numFmtId="0" fontId="6" fillId="0" borderId="0" xfId="2" applyFont="1" applyAlignment="1" applyProtection="1">
      <alignment horizontal="left" vertical="top" wrapText="1"/>
      <protection locked="0"/>
    </xf>
    <xf numFmtId="0" fontId="6" fillId="0" borderId="0" xfId="5" applyNumberFormat="1" applyFont="1" applyFill="1" applyBorder="1" applyAlignment="1" applyProtection="1">
      <alignment horizontal="center" vertical="center"/>
      <protection locked="0"/>
    </xf>
    <xf numFmtId="165" fontId="6" fillId="0" borderId="0" xfId="5" applyNumberFormat="1" applyFont="1" applyFill="1" applyBorder="1" applyAlignment="1" applyProtection="1">
      <alignment horizontal="center" vertical="center"/>
      <protection locked="0"/>
    </xf>
    <xf numFmtId="0" fontId="9" fillId="0" borderId="0" xfId="5" applyNumberFormat="1" applyFont="1" applyFill="1" applyBorder="1" applyAlignment="1" applyProtection="1">
      <alignment horizontal="center" vertical="center"/>
      <protection locked="0"/>
    </xf>
    <xf numFmtId="164" fontId="9" fillId="0" borderId="0" xfId="2" applyNumberFormat="1" applyFont="1" applyAlignment="1" applyProtection="1">
      <alignment horizontal="center" vertical="center"/>
      <protection locked="0"/>
    </xf>
    <xf numFmtId="165" fontId="6" fillId="0" borderId="0" xfId="5" applyNumberFormat="1" applyFont="1" applyFill="1" applyBorder="1" applyAlignment="1" applyProtection="1">
      <alignment horizontal="center" vertical="center" wrapText="1"/>
      <protection locked="0"/>
    </xf>
    <xf numFmtId="0" fontId="6" fillId="0" borderId="0" xfId="2" applyFont="1" applyAlignment="1" applyProtection="1">
      <alignment horizontal="center" vertical="center" wrapText="1"/>
      <protection locked="0"/>
    </xf>
    <xf numFmtId="0" fontId="6" fillId="0" borderId="0" xfId="2" applyFont="1" applyAlignment="1" applyProtection="1">
      <alignment horizontal="center" vertical="center"/>
      <protection locked="0"/>
    </xf>
    <xf numFmtId="0" fontId="6" fillId="0" borderId="0" xfId="2" applyFont="1" applyAlignment="1" applyProtection="1">
      <alignment horizontal="justify" vertical="center" wrapText="1"/>
      <protection locked="0"/>
    </xf>
    <xf numFmtId="0" fontId="6" fillId="0" borderId="0" xfId="2" applyFont="1" applyAlignment="1">
      <alignment horizontal="left" vertical="center" wrapText="1"/>
    </xf>
    <xf numFmtId="0" fontId="9" fillId="0" borderId="0" xfId="2" applyFont="1" applyAlignment="1" applyProtection="1">
      <alignment horizontal="left" vertical="center" wrapText="1"/>
      <protection locked="0"/>
    </xf>
    <xf numFmtId="14" fontId="6" fillId="0" borderId="0" xfId="5" applyNumberFormat="1" applyFont="1" applyFill="1" applyBorder="1" applyAlignment="1" applyProtection="1">
      <alignment horizontal="center" vertical="center"/>
      <protection locked="0"/>
    </xf>
    <xf numFmtId="0" fontId="6" fillId="0" borderId="0" xfId="0" applyFont="1" applyAlignment="1">
      <alignment horizontal="justify" vertical="top"/>
    </xf>
    <xf numFmtId="0" fontId="4" fillId="0" borderId="0" xfId="0" applyFont="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horizontal="left" vertical="top" wrapText="1"/>
    </xf>
    <xf numFmtId="0" fontId="4" fillId="0" borderId="0" xfId="0" applyFont="1" applyAlignment="1">
      <alignment vertical="center" wrapText="1"/>
    </xf>
    <xf numFmtId="0" fontId="4" fillId="0" borderId="0" xfId="0" applyFont="1" applyAlignment="1">
      <alignment vertical="top" wrapText="1"/>
    </xf>
    <xf numFmtId="0" fontId="4" fillId="0" borderId="0" xfId="0" applyFont="1" applyAlignment="1">
      <alignment horizontal="justify" vertical="top"/>
    </xf>
    <xf numFmtId="14" fontId="4" fillId="0" borderId="0" xfId="0" applyNumberFormat="1" applyFont="1" applyAlignment="1">
      <alignment vertical="center"/>
    </xf>
    <xf numFmtId="0" fontId="11" fillId="0" borderId="0" xfId="0" applyFont="1" applyAlignment="1">
      <alignment horizontal="justify" vertical="top"/>
    </xf>
    <xf numFmtId="0" fontId="10" fillId="0" borderId="0" xfId="0" applyFont="1" applyAlignment="1">
      <alignment horizontal="justify" vertical="top"/>
    </xf>
    <xf numFmtId="0" fontId="4" fillId="0" borderId="0" xfId="0" applyFont="1"/>
    <xf numFmtId="0" fontId="9" fillId="0" borderId="0" xfId="0" applyFont="1" applyAlignment="1">
      <alignment horizontal="justify" vertical="top"/>
    </xf>
    <xf numFmtId="0" fontId="5" fillId="0" borderId="0" xfId="2" applyFont="1" applyAlignment="1" applyProtection="1">
      <alignment horizontal="justify" vertical="top" wrapText="1"/>
      <protection locked="0"/>
    </xf>
    <xf numFmtId="0" fontId="10" fillId="0" borderId="0" xfId="2" applyFont="1" applyAlignment="1" applyProtection="1">
      <alignment horizontal="justify" vertical="top" wrapText="1"/>
      <protection locked="0"/>
    </xf>
    <xf numFmtId="0" fontId="6" fillId="0" borderId="0" xfId="0" applyFont="1" applyAlignment="1">
      <alignment horizontal="justify" vertical="top" wrapText="1"/>
    </xf>
    <xf numFmtId="0" fontId="9" fillId="0" borderId="0" xfId="2" applyFont="1" applyAlignment="1" applyProtection="1">
      <alignment vertical="center" wrapText="1"/>
      <protection locked="0"/>
    </xf>
    <xf numFmtId="14" fontId="6" fillId="0" borderId="0" xfId="0" applyNumberFormat="1" applyFont="1" applyAlignment="1">
      <alignment vertical="top" wrapText="1"/>
    </xf>
    <xf numFmtId="0" fontId="6" fillId="0" borderId="0" xfId="0" applyFont="1" applyAlignment="1">
      <alignment horizontal="left" vertical="top" wrapText="1"/>
    </xf>
    <xf numFmtId="0" fontId="9" fillId="0" borderId="0" xfId="2" applyFont="1" applyAlignment="1">
      <alignment vertical="center" wrapText="1"/>
    </xf>
    <xf numFmtId="14" fontId="9" fillId="0" borderId="0" xfId="2" applyNumberFormat="1" applyFont="1" applyAlignment="1">
      <alignment vertical="center" wrapText="1"/>
    </xf>
    <xf numFmtId="14" fontId="9" fillId="0" borderId="0" xfId="2" applyNumberFormat="1" applyFont="1" applyAlignment="1">
      <alignment vertical="center"/>
    </xf>
    <xf numFmtId="14" fontId="4" fillId="0" borderId="0" xfId="0" applyNumberFormat="1" applyFont="1" applyAlignment="1">
      <alignment horizontal="justify" vertical="center"/>
    </xf>
    <xf numFmtId="0" fontId="10" fillId="0" borderId="0" xfId="0" applyFont="1" applyAlignment="1">
      <alignment vertical="top" wrapText="1"/>
    </xf>
    <xf numFmtId="0" fontId="4" fillId="0" borderId="0" xfId="0" applyFont="1" applyAlignment="1">
      <alignment horizontal="justify" vertical="top" wrapText="1"/>
    </xf>
    <xf numFmtId="0" fontId="4" fillId="0" borderId="0" xfId="0" applyFont="1" applyAlignment="1">
      <alignment horizontal="justify"/>
    </xf>
    <xf numFmtId="0" fontId="10" fillId="0" borderId="0" xfId="0" applyFont="1" applyAlignment="1">
      <alignment horizontal="justify"/>
    </xf>
    <xf numFmtId="0" fontId="4" fillId="0" borderId="0" xfId="0" applyFont="1" applyAlignment="1">
      <alignment horizontal="justify" vertical="center"/>
    </xf>
    <xf numFmtId="0" fontId="9" fillId="0" borderId="0" xfId="2" applyFont="1" applyAlignment="1" applyProtection="1">
      <alignment horizontal="left" vertical="top" wrapText="1"/>
      <protection locked="0"/>
    </xf>
    <xf numFmtId="0" fontId="6" fillId="0" borderId="0" xfId="0" applyFont="1" applyAlignment="1">
      <alignment horizontal="justify" vertical="center"/>
    </xf>
    <xf numFmtId="0" fontId="6" fillId="0" borderId="0" xfId="2" applyFont="1" applyAlignment="1" applyProtection="1">
      <alignment vertical="center"/>
      <protection locked="0"/>
    </xf>
    <xf numFmtId="9" fontId="5" fillId="0" borderId="0" xfId="6" applyFont="1" applyFill="1" applyBorder="1" applyAlignment="1" applyProtection="1">
      <alignment vertical="top" wrapText="1"/>
      <protection locked="0"/>
    </xf>
    <xf numFmtId="14" fontId="4"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0" borderId="0" xfId="0" applyFont="1" applyAlignment="1" applyProtection="1">
      <alignment horizontal="center" vertical="center" wrapText="1"/>
      <protection locked="0"/>
    </xf>
    <xf numFmtId="0" fontId="6" fillId="0" borderId="0" xfId="2" applyFont="1" applyAlignment="1">
      <alignment horizontal="center" vertical="center" wrapText="1"/>
    </xf>
    <xf numFmtId="0" fontId="4" fillId="0" borderId="0" xfId="0" applyFont="1" applyAlignment="1">
      <alignment horizontal="justify" wrapText="1"/>
    </xf>
    <xf numFmtId="0" fontId="13" fillId="0" borderId="0" xfId="2" applyFont="1" applyAlignment="1">
      <alignment vertical="center" wrapText="1"/>
    </xf>
    <xf numFmtId="0" fontId="8" fillId="0" borderId="0" xfId="0" applyFont="1" applyAlignment="1">
      <alignment wrapText="1"/>
    </xf>
    <xf numFmtId="0" fontId="9" fillId="0" borderId="0" xfId="2" applyFont="1" applyAlignment="1">
      <alignment horizontal="center" vertical="center"/>
    </xf>
    <xf numFmtId="0" fontId="9" fillId="0" borderId="0" xfId="2" applyFont="1" applyAlignment="1">
      <alignment horizontal="left" vertical="center" wrapText="1"/>
    </xf>
    <xf numFmtId="0" fontId="11" fillId="0" borderId="0" xfId="0" applyFont="1" applyAlignment="1">
      <alignment horizontal="justify"/>
    </xf>
    <xf numFmtId="0" fontId="4" fillId="0" borderId="0" xfId="0" applyFont="1" applyAlignment="1">
      <alignment wrapText="1"/>
    </xf>
    <xf numFmtId="164" fontId="10" fillId="0" borderId="0" xfId="2" applyNumberFormat="1" applyFont="1" applyAlignment="1" applyProtection="1">
      <alignment horizontal="center" vertical="center"/>
      <protection locked="0"/>
    </xf>
    <xf numFmtId="14" fontId="4" fillId="0" borderId="0" xfId="0" applyNumberFormat="1" applyFont="1" applyAlignment="1">
      <alignment vertical="center" wrapText="1"/>
    </xf>
    <xf numFmtId="0" fontId="9" fillId="0" borderId="0" xfId="0" applyFont="1" applyAlignment="1">
      <alignment horizontal="left" vertical="top" wrapText="1"/>
    </xf>
    <xf numFmtId="0" fontId="9" fillId="0" borderId="0" xfId="0" applyFont="1" applyAlignment="1">
      <alignment vertical="top" wrapText="1"/>
    </xf>
    <xf numFmtId="0" fontId="8" fillId="0" borderId="0" xfId="0" applyFont="1" applyAlignment="1">
      <alignment horizontal="justify" vertical="top" wrapText="1"/>
    </xf>
    <xf numFmtId="0" fontId="4" fillId="0" borderId="0" xfId="0" applyFont="1" applyAlignment="1">
      <alignment horizontal="center" vertical="center"/>
    </xf>
    <xf numFmtId="0" fontId="4" fillId="0" borderId="0" xfId="0" applyFont="1" applyAlignment="1">
      <alignment horizontal="left" wrapText="1"/>
    </xf>
    <xf numFmtId="14" fontId="4" fillId="0" borderId="0" xfId="0" applyNumberFormat="1" applyFont="1" applyAlignment="1">
      <alignment horizontal="left" vertical="center"/>
    </xf>
    <xf numFmtId="0" fontId="11" fillId="0" borderId="0" xfId="0" applyFont="1" applyAlignment="1">
      <alignment horizontal="center" vertical="center" wrapText="1"/>
    </xf>
    <xf numFmtId="166" fontId="4" fillId="0" borderId="0" xfId="0" applyNumberFormat="1" applyFont="1" applyAlignment="1">
      <alignment horizontal="center" vertical="center" wrapText="1"/>
    </xf>
    <xf numFmtId="0" fontId="4" fillId="0" borderId="0" xfId="7" applyFont="1" applyAlignment="1">
      <alignment horizontal="center" vertical="top" wrapText="1"/>
    </xf>
    <xf numFmtId="0" fontId="4" fillId="0" borderId="0" xfId="7" applyFont="1" applyAlignment="1">
      <alignment horizontal="center" vertical="center" wrapText="1"/>
    </xf>
    <xf numFmtId="14" fontId="4" fillId="0" borderId="0" xfId="7" applyNumberFormat="1" applyFont="1" applyAlignment="1">
      <alignment horizontal="center" vertical="center" wrapText="1"/>
    </xf>
    <xf numFmtId="0" fontId="8" fillId="0" borderId="0" xfId="0" applyFont="1" applyAlignment="1">
      <alignment horizontal="center" vertical="center"/>
    </xf>
    <xf numFmtId="0" fontId="9" fillId="0" borderId="0" xfId="0" applyFont="1" applyAlignment="1">
      <alignment horizontal="justify" vertical="top" wrapText="1"/>
    </xf>
    <xf numFmtId="0" fontId="9" fillId="17" borderId="0" xfId="2" applyFont="1" applyFill="1" applyAlignment="1" applyProtection="1">
      <alignment horizontal="justify" vertical="top" wrapText="1"/>
      <protection locked="0"/>
    </xf>
    <xf numFmtId="0" fontId="4" fillId="11" borderId="0" xfId="0" applyFont="1" applyFill="1" applyAlignment="1" applyProtection="1">
      <alignment horizontal="center" vertical="center" wrapText="1"/>
      <protection locked="0"/>
    </xf>
    <xf numFmtId="0" fontId="4" fillId="6" borderId="0" xfId="0" applyFont="1" applyFill="1" applyAlignment="1" applyProtection="1">
      <alignment horizontal="center" vertical="center" wrapText="1"/>
      <protection locked="0"/>
    </xf>
    <xf numFmtId="0" fontId="4" fillId="19" borderId="0" xfId="0" applyFont="1" applyFill="1" applyAlignment="1" applyProtection="1">
      <alignment horizontal="center" vertical="center" wrapText="1"/>
      <protection locked="0"/>
    </xf>
    <xf numFmtId="0" fontId="8" fillId="6" borderId="0" xfId="0" applyFont="1" applyFill="1" applyAlignment="1" applyProtection="1">
      <alignment horizontal="center" vertical="center"/>
      <protection locked="0"/>
    </xf>
    <xf numFmtId="0" fontId="8" fillId="10" borderId="0" xfId="0" applyFont="1" applyFill="1" applyAlignment="1" applyProtection="1">
      <alignment horizontal="center" vertical="center" wrapText="1"/>
      <protection locked="0"/>
    </xf>
    <xf numFmtId="0" fontId="8" fillId="8" borderId="0" xfId="0" applyFont="1" applyFill="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4" fillId="13" borderId="0" xfId="0" applyFont="1" applyFill="1" applyAlignment="1" applyProtection="1">
      <alignment horizontal="center" vertical="center" wrapText="1"/>
      <protection locked="0"/>
    </xf>
    <xf numFmtId="0" fontId="8" fillId="9" borderId="0" xfId="0" applyFont="1" applyFill="1" applyAlignment="1" applyProtection="1">
      <alignment horizontal="center" vertical="center" wrapText="1"/>
      <protection locked="0"/>
    </xf>
    <xf numFmtId="0" fontId="8" fillId="5" borderId="0" xfId="0" applyFont="1" applyFill="1" applyAlignment="1" applyProtection="1">
      <alignment horizontal="center" vertical="center"/>
      <protection locked="0"/>
    </xf>
    <xf numFmtId="0" fontId="6" fillId="0" borderId="0" xfId="0" applyFont="1" applyAlignment="1">
      <alignment vertical="top" wrapText="1"/>
    </xf>
    <xf numFmtId="0" fontId="8" fillId="0" borderId="0" xfId="0" applyFont="1" applyAlignment="1">
      <alignment horizontal="center" vertical="center" wrapText="1"/>
    </xf>
    <xf numFmtId="0" fontId="9" fillId="0" borderId="0" xfId="0" applyFont="1" applyAlignment="1" applyProtection="1">
      <alignment horizontal="center" vertical="center"/>
      <protection locked="0"/>
    </xf>
    <xf numFmtId="0" fontId="9" fillId="19" borderId="0" xfId="8" applyFont="1" applyFill="1" applyBorder="1" applyAlignment="1" applyProtection="1">
      <alignment horizontal="center" vertical="center" wrapText="1"/>
    </xf>
    <xf numFmtId="0" fontId="9" fillId="0" borderId="0" xfId="8" applyFont="1" applyFill="1" applyBorder="1" applyAlignment="1" applyProtection="1">
      <alignment horizontal="center" vertical="center" wrapText="1"/>
    </xf>
    <xf numFmtId="14" fontId="6" fillId="0" borderId="0" xfId="0" applyNumberFormat="1" applyFont="1" applyAlignment="1">
      <alignment vertical="center" wrapText="1"/>
    </xf>
    <xf numFmtId="0" fontId="12" fillId="0" borderId="0" xfId="2" applyFont="1" applyAlignment="1">
      <alignment vertical="center" wrapText="1"/>
    </xf>
    <xf numFmtId="0" fontId="7" fillId="0" borderId="0" xfId="0" applyFont="1" applyAlignment="1">
      <alignment horizontal="justify" vertical="center"/>
    </xf>
    <xf numFmtId="9" fontId="4" fillId="0" borderId="0" xfId="0" applyNumberFormat="1" applyFont="1" applyAlignment="1">
      <alignment horizontal="center" vertical="center"/>
    </xf>
    <xf numFmtId="0" fontId="9"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pplyProtection="1">
      <alignment vertical="center" wrapText="1"/>
      <protection locked="0"/>
    </xf>
    <xf numFmtId="0" fontId="12" fillId="0" borderId="0" xfId="0" applyFont="1" applyAlignment="1">
      <alignment vertical="center" wrapText="1"/>
    </xf>
    <xf numFmtId="0" fontId="8" fillId="0" borderId="0" xfId="0" applyFont="1" applyAlignment="1" applyProtection="1">
      <alignment vertical="center" wrapText="1"/>
      <protection locked="0"/>
    </xf>
    <xf numFmtId="0" fontId="14" fillId="0" borderId="0" xfId="2" applyFont="1" applyAlignment="1">
      <alignment vertical="center" wrapText="1"/>
    </xf>
    <xf numFmtId="0" fontId="8" fillId="0" borderId="0" xfId="0" applyFont="1" applyAlignment="1">
      <alignment vertical="center" wrapText="1"/>
    </xf>
    <xf numFmtId="0" fontId="8" fillId="11" borderId="0" xfId="0" applyFont="1" applyFill="1" applyAlignment="1" applyProtection="1">
      <alignment horizontal="center" vertical="center"/>
      <protection locked="0"/>
    </xf>
    <xf numFmtId="0" fontId="4" fillId="19" borderId="0" xfId="0" applyFont="1" applyFill="1" applyAlignment="1" applyProtection="1">
      <alignment horizontal="center" vertical="center" wrapText="1"/>
      <protection locked="0"/>
    </xf>
    <xf numFmtId="0" fontId="8" fillId="6" borderId="0" xfId="0" applyFont="1" applyFill="1" applyAlignment="1" applyProtection="1">
      <alignment horizontal="center" vertical="center"/>
      <protection locked="0"/>
    </xf>
    <xf numFmtId="0" fontId="8" fillId="10" borderId="0" xfId="0" applyFont="1" applyFill="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8" fillId="9" borderId="0" xfId="0" applyFont="1" applyFill="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4" fillId="13" borderId="0" xfId="0" applyFont="1" applyFill="1" applyAlignment="1" applyProtection="1">
      <alignment horizontal="center" vertical="center" wrapText="1"/>
      <protection locked="0"/>
    </xf>
    <xf numFmtId="0" fontId="8" fillId="7" borderId="0" xfId="0" applyFont="1" applyFill="1" applyAlignment="1" applyProtection="1">
      <alignment horizontal="center" vertical="center" wrapText="1"/>
      <protection locked="0"/>
    </xf>
    <xf numFmtId="0" fontId="8" fillId="5" borderId="0" xfId="0" applyFont="1" applyFill="1" applyAlignment="1" applyProtection="1">
      <alignment horizontal="center" vertical="center"/>
      <protection locked="0"/>
    </xf>
    <xf numFmtId="0" fontId="8" fillId="8" borderId="0" xfId="0" applyFont="1" applyFill="1" applyAlignment="1" applyProtection="1">
      <alignment horizontal="center" vertical="center" wrapText="1"/>
      <protection locked="0"/>
    </xf>
    <xf numFmtId="0" fontId="8" fillId="3"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7" borderId="0" xfId="0" applyFont="1" applyFill="1" applyAlignment="1" applyProtection="1">
      <alignment horizontal="center" vertical="center"/>
      <protection locked="0"/>
    </xf>
    <xf numFmtId="0" fontId="4" fillId="0" borderId="0" xfId="0" applyFont="1" applyAlignment="1" applyProtection="1">
      <alignment horizontal="center" vertical="center"/>
      <protection locked="0"/>
    </xf>
  </cellXfs>
  <cellStyles count="9">
    <cellStyle name="Hipervínculo" xfId="8" builtinId="8"/>
    <cellStyle name="Millares 2" xfId="5" xr:uid="{00000000-0005-0000-0000-000001000000}"/>
    <cellStyle name="Normal" xfId="0" builtinId="0"/>
    <cellStyle name="Normal 2" xfId="2" xr:uid="{00000000-0005-0000-0000-000003000000}"/>
    <cellStyle name="Normal 2 2" xfId="4" xr:uid="{00000000-0005-0000-0000-000004000000}"/>
    <cellStyle name="Normal 3" xfId="7" xr:uid="{00000000-0005-0000-0000-000005000000}"/>
    <cellStyle name="Normal 4" xfId="3" xr:uid="{00000000-0005-0000-0000-000006000000}"/>
    <cellStyle name="Porcentaje" xfId="1" builtinId="5"/>
    <cellStyle name="Porcentaje 2" xfId="6" xr:uid="{00000000-0005-0000-0000-000007000000}"/>
  </cellStyles>
  <dxfs count="17">
    <dxf>
      <fill>
        <patternFill>
          <bgColor rgb="FFFF3300"/>
        </patternFill>
      </fill>
    </dxf>
    <dxf>
      <fill>
        <patternFill>
          <bgColor theme="7" tint="0.79998168889431442"/>
        </patternFill>
      </fill>
    </dxf>
    <dxf>
      <fill>
        <patternFill>
          <bgColor theme="7" tint="0.79998168889431442"/>
        </patternFill>
      </fill>
    </dxf>
    <dxf>
      <fill>
        <patternFill>
          <bgColor rgb="FFFF7C80"/>
        </patternFill>
      </fill>
    </dxf>
    <dxf>
      <fill>
        <patternFill>
          <bgColor theme="5" tint="0.59996337778862885"/>
        </patternFill>
      </fill>
    </dxf>
    <dxf>
      <fill>
        <patternFill>
          <bgColor theme="5" tint="0.59996337778862885"/>
        </patternFill>
      </fill>
    </dxf>
    <dxf>
      <fill>
        <patternFill>
          <bgColor rgb="FFFF0000"/>
        </patternFill>
      </fill>
    </dxf>
    <dxf>
      <fill>
        <patternFill>
          <bgColor rgb="FF00B050"/>
        </patternFill>
      </fill>
    </dxf>
    <dxf>
      <fill>
        <patternFill>
          <bgColor theme="5" tint="0.59996337778862885"/>
        </patternFill>
      </fill>
    </dxf>
    <dxf>
      <fill>
        <patternFill>
          <bgColor rgb="FFFF0000"/>
        </patternFill>
      </fill>
    </dxf>
    <dxf>
      <fill>
        <patternFill>
          <bgColor rgb="FF00B050"/>
        </patternFill>
      </fill>
    </dxf>
    <dxf>
      <fill>
        <patternFill>
          <bgColor theme="9" tint="0.79998168889431442"/>
        </patternFill>
      </fill>
    </dxf>
    <dxf>
      <fill>
        <gradientFill degree="90">
          <stop position="0">
            <color theme="0"/>
          </stop>
          <stop position="1">
            <color rgb="FFFF7C80"/>
          </stop>
        </gradientFill>
      </fill>
    </dxf>
    <dxf>
      <fill>
        <gradientFill degree="90">
          <stop position="0">
            <color theme="0"/>
          </stop>
          <stop position="1">
            <color theme="9" tint="0.80001220740379042"/>
          </stop>
        </gradient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colors>
    <mruColors>
      <color rgb="FFFF6600"/>
      <color rgb="FFCCFFCC"/>
      <color rgb="FF99FFCC"/>
      <color rgb="FFFF7C80"/>
      <color rgb="FFFFCC66"/>
      <color rgb="FFEE5612"/>
      <color rgb="FFCCFFFF"/>
      <color rgb="FFFF9966"/>
      <color rgb="FFC92C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uspar\Desktop\Seguimiento%20Planes%20de%20Mejoramiento\INVENTARIO%20PROCEDIMIENTOS%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uis%20Carlos\Downloads\Copia%20de%20INVENTARIO%20PROCEDIMIENTOS%20201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row r="6">
          <cell r="C6" t="str">
            <v>PLAN ESTRATEGICO</v>
          </cell>
          <cell r="D6" t="str">
            <v>PRO332-187-7</v>
          </cell>
          <cell r="E6" t="str">
            <v>GERENCIA</v>
          </cell>
        </row>
        <row r="7">
          <cell r="C7" t="str">
            <v>PLANEACION DE RECURSOS FINANCIEROS</v>
          </cell>
          <cell r="D7" t="str">
            <v>PRO310-188-8</v>
          </cell>
          <cell r="E7" t="str">
            <v>GERENCIA</v>
          </cell>
        </row>
        <row r="8">
          <cell r="C8" t="str">
            <v xml:space="preserve"> FORMULACION PROYECTO DE INVERSION</v>
          </cell>
          <cell r="D8" t="str">
            <v>PRO332-189-7</v>
          </cell>
          <cell r="E8" t="str">
            <v>GERENCIA</v>
          </cell>
        </row>
        <row r="9">
          <cell r="C9" t="str">
            <v>ADMINISTRACIÓN DEL RIESGO</v>
          </cell>
          <cell r="D9" t="str">
            <v>PRO-102-256-7</v>
          </cell>
          <cell r="E9" t="str">
            <v>GERENCIA</v>
          </cell>
        </row>
        <row r="10">
          <cell r="C10" t="str">
            <v>GESTIÓN DE COMUNICACIONES</v>
          </cell>
          <cell r="D10" t="str">
            <v xml:space="preserve">PRO440-156-7     </v>
          </cell>
          <cell r="E10" t="str">
            <v>SUB GERENCIA COMERCIAL</v>
          </cell>
        </row>
        <row r="11">
          <cell r="C11" t="str">
            <v xml:space="preserve">MATRIZ DE COMUNICACIONES </v>
          </cell>
          <cell r="D11" t="str">
            <v>PRO104-208-8</v>
          </cell>
          <cell r="E11" t="str">
            <v>SUB GERENCIA COMERCIAL</v>
          </cell>
        </row>
        <row r="12">
          <cell r="C12" t="str">
            <v>PROCEDIMIENTO RENDICIÓN DE CUENTAS</v>
          </cell>
          <cell r="D12" t="str">
            <v>PRO332-341-1</v>
          </cell>
          <cell r="E12" t="str">
            <v>SUB GERENCIA COMERCIAL</v>
          </cell>
        </row>
        <row r="13">
          <cell r="C13" t="str">
            <v>EXPLOTACIÓN DE JUEGOS DE SUERTE Y AZAR</v>
          </cell>
          <cell r="D13" t="str">
            <v>PRO420-115-7</v>
          </cell>
          <cell r="E13" t="str">
            <v>SUB GERENCIA COMERCIAL</v>
          </cell>
        </row>
        <row r="14">
          <cell r="C14" t="str">
            <v>PROCEDIMIENTO AUTORIZACIÓN Y EMISIÓN DE CONCEPTO</v>
          </cell>
          <cell r="D14" t="str">
            <v>PRO420-191-9</v>
          </cell>
          <cell r="E14" t="str">
            <v>SUB GERENCIA COMERCIAL</v>
          </cell>
        </row>
        <row r="15">
          <cell r="C15" t="str">
            <v>PROCEDIMIENTO FACTURACIÓN DE INSTRUMENTOS DE JUEGO</v>
          </cell>
          <cell r="D15" t="str">
            <v>PRO420-193-8</v>
          </cell>
          <cell r="E15" t="str">
            <v>SUB GERENCIA COMERCIAL</v>
          </cell>
        </row>
        <row r="16">
          <cell r="C16" t="str">
            <v>PROCEDIMIENTO ASIGNACIÓN Y DISTRIBUCIÓN DE BILLETERIA</v>
          </cell>
          <cell r="D16" t="str">
            <v>PRO410-199-8</v>
          </cell>
          <cell r="E16" t="str">
            <v>SUB GERENCIA COMERCIAL</v>
          </cell>
        </row>
        <row r="17">
          <cell r="C17" t="str">
            <v>PROCEDIMIENTO APROBACIÓN BILLETE</v>
          </cell>
          <cell r="D17" t="str">
            <v>PRO410-200-8</v>
          </cell>
          <cell r="E17" t="str">
            <v>SUB GERENCIA COMERCIAL</v>
          </cell>
        </row>
        <row r="18">
          <cell r="C18" t="str">
            <v>PROCEDIMIENTO CONTROL DE BILLETERIA NO VENDIDA</v>
          </cell>
          <cell r="D18" t="str">
            <v>PRO410-201-8</v>
          </cell>
          <cell r="E18" t="str">
            <v>SUB GERENCIA COMERCIAL</v>
          </cell>
        </row>
        <row r="19">
          <cell r="C19" t="str">
            <v>PROCEDIMIENTO DEFINICIÓN DEL PLAN DE PREMIOS</v>
          </cell>
          <cell r="D19" t="str">
            <v>PRO410-202-6</v>
          </cell>
          <cell r="E19" t="str">
            <v>SUB GERENCIA COMERCIAL</v>
          </cell>
        </row>
        <row r="20">
          <cell r="C20" t="str">
            <v>PROCEDIMIENTO PLANIFICACIÓN SORTEO</v>
          </cell>
          <cell r="D20" t="str">
            <v>PRO410-203-8</v>
          </cell>
          <cell r="E20" t="str">
            <v>SUB GERENCIA COMERCIAL</v>
          </cell>
        </row>
        <row r="21">
          <cell r="C21" t="str">
            <v>PROCEDIMIENTO REALIZACIÓN SORTEO LOTERÍA</v>
          </cell>
          <cell r="D21" t="str">
            <v>PRO410-204-9</v>
          </cell>
          <cell r="E21" t="str">
            <v>SUB GERENCIA COMERCIAL</v>
          </cell>
        </row>
        <row r="22">
          <cell r="C22" t="str">
            <v>PROCEDIMIENTO PROCESAMIENTO Y DIVULGACIÓN DE RESULTADOS</v>
          </cell>
          <cell r="D22" t="str">
            <v>PRO410-205-8</v>
          </cell>
          <cell r="E22" t="str">
            <v>SUB GERENCIA COMERCIAL</v>
          </cell>
        </row>
        <row r="23">
          <cell r="C23" t="str">
            <v>PROCEDIMIENTO LECTURA DE PREMIOS</v>
          </cell>
          <cell r="D23" t="str">
            <v>PRO410-206-9</v>
          </cell>
          <cell r="E23" t="str">
            <v>SUB GERENCIA COMERCIAL</v>
          </cell>
        </row>
        <row r="24">
          <cell r="C24" t="str">
            <v>PROCEDIMIENTO PROMOCIONALES LOTERÍA</v>
          </cell>
          <cell r="D24" t="str">
            <v>PRO410-302-3</v>
          </cell>
          <cell r="E24" t="str">
            <v>SUB GERENCIA COMERCIAL</v>
          </cell>
        </row>
        <row r="25">
          <cell r="C25" t="str">
            <v>PROCEDIMIENTO REVISIÓN Y MANTENIMIENTO DE EQUIPOS DE SORTEO</v>
          </cell>
          <cell r="D25" t="str">
            <v>PRO410-237-8</v>
          </cell>
          <cell r="E25" t="str">
            <v>SUB GERENCIA COMERCIAL</v>
          </cell>
        </row>
        <row r="26">
          <cell r="C26" t="str">
            <v>ELABORACIÓN PLAN DE MERCADEO</v>
          </cell>
          <cell r="D26" t="str">
            <v xml:space="preserve">PRO440-215-8 </v>
          </cell>
          <cell r="E26" t="str">
            <v>SUB GERENCIA COMERCIAL</v>
          </cell>
        </row>
        <row r="27">
          <cell r="C27" t="str">
            <v>INSCRIPCIÓN Y REGISTRO DE DISTRIBUIDORES</v>
          </cell>
          <cell r="D27" t="str">
            <v>PRO410-342-2</v>
          </cell>
          <cell r="E27" t="str">
            <v>SUB GERENCIA COMERCIAL</v>
          </cell>
        </row>
        <row r="28">
          <cell r="C28" t="str">
            <v xml:space="preserve">LICITACIÓN PÚBLICA </v>
          </cell>
          <cell r="D28" t="str">
            <v>PRO-103-234-7</v>
          </cell>
          <cell r="E28" t="str">
            <v>SUB GERENCIA COMERCIAL</v>
          </cell>
        </row>
        <row r="29">
          <cell r="C29" t="str">
            <v>GESTIÓN DE RECAUDO</v>
          </cell>
          <cell r="D29" t="str">
            <v>PRO310-338-1</v>
          </cell>
          <cell r="E29" t="str">
            <v>SECRETARIA GENERAL</v>
          </cell>
        </row>
        <row r="30">
          <cell r="C30" t="str">
            <v>PROCEDIMIENTO GESTIÓN DE CARTERA</v>
          </cell>
          <cell r="D30" t="str">
            <v>PRO310-244-8</v>
          </cell>
          <cell r="E30" t="str">
            <v>SECRETARIA GENERAL</v>
          </cell>
        </row>
        <row r="31">
          <cell r="C31" t="str">
            <v>PROCEDIMIENTO COBRO COACTIVO</v>
          </cell>
          <cell r="D31" t="str">
            <v>PRO103-229-8</v>
          </cell>
          <cell r="E31" t="str">
            <v>SECRETARIA GENERAL</v>
          </cell>
        </row>
        <row r="32">
          <cell r="C32" t="str">
            <v>CONTROL INSPECCIÓN Y FSICALIZACIÓN</v>
          </cell>
          <cell r="D32" t="str">
            <v>PRO420-336-1</v>
          </cell>
          <cell r="E32" t="str">
            <v>SUB GERENCIA COMERCIAL</v>
          </cell>
        </row>
        <row r="33">
          <cell r="C33" t="str">
            <v>PROCEDIMIENTO CONTROL Y SEGUIMIENTO JUEGOS DE SUERTE Y AZAR</v>
          </cell>
          <cell r="D33" t="str">
            <v>PRO420-194-8</v>
          </cell>
          <cell r="E33" t="str">
            <v>SUB GERENCIA COMERCIAL</v>
          </cell>
        </row>
        <row r="34">
          <cell r="C34" t="str">
            <v>PROCEDIMIENTO CONTROL Y SEGUIMIENTO A LA OPERACIÓN DE RIFAS Y JUEGOS PROMOCIONALES</v>
          </cell>
          <cell r="D34" t="str">
            <v>PRO420-192-9</v>
          </cell>
          <cell r="E34" t="str">
            <v>SUB GERENCIA COMERCIAL</v>
          </cell>
        </row>
        <row r="35">
          <cell r="C35" t="str">
            <v>PROCEDIMIENTO IDENTIFICACIÓN DE GANADORES Y REPORTE DE GANADORES DE PREMIOS IGUALES O MAYORES A 5 MILLONES.</v>
          </cell>
          <cell r="D35" t="str">
            <v>PRO-310-291-2</v>
          </cell>
          <cell r="E35" t="str">
            <v>SUB GERENCIA COMERCIAL</v>
          </cell>
        </row>
        <row r="36">
          <cell r="C36" t="str">
            <v>PROCEDIMIENTO GESTION DE DERECHOS DE EXPLOTACION</v>
          </cell>
          <cell r="D36" t="str">
            <v>PRO-420-195-8</v>
          </cell>
          <cell r="E36" t="str">
            <v>SUB GERENCIA COMERCIAL</v>
          </cell>
        </row>
        <row r="37">
          <cell r="C37" t="str">
            <v>PROCEDIMIENTO PLANEACIÓN Y CONTROL SORTEOS</v>
          </cell>
          <cell r="D37" t="str">
            <v>PRO-420-196-8</v>
          </cell>
          <cell r="E37" t="str">
            <v>SUB GERENCIA COMERCIAL</v>
          </cell>
        </row>
        <row r="38">
          <cell r="C38" t="str">
            <v>PROCEDIMIENTO PROTOCOLO SORTEOS AUTORIZADOS AL CONCESIONARIO DE APUESTAS PERMANENTES.</v>
          </cell>
          <cell r="D38" t="str">
            <v>PRO420-197-7</v>
          </cell>
          <cell r="E38" t="str">
            <v>SUB GERENCIA COMERCIAL</v>
          </cell>
        </row>
        <row r="39">
          <cell r="C39" t="str">
            <v>PROCEDIMIENTO IDENTIFICACIÓN Y REPORTES DE SEÑALES DE ALERTA SIPLAFT</v>
          </cell>
          <cell r="D39" t="str">
            <v>PRO-400-289-2</v>
          </cell>
          <cell r="E39" t="str">
            <v>SUB GERENCIA COMERCIAL</v>
          </cell>
        </row>
        <row r="40">
          <cell r="C40" t="str">
            <v>ATENCIÓN Y SERVICIO AL CLIENTE</v>
          </cell>
          <cell r="D40" t="str">
            <v>PRO104-335-1</v>
          </cell>
          <cell r="E40" t="str">
            <v>SUB GERENCIA COMERCIAL</v>
          </cell>
        </row>
        <row r="41">
          <cell r="C41" t="str">
            <v>ATENCIÓN A SOLICITUDES, PETICIONES, QUEJAS Y RECLAMOS</v>
          </cell>
          <cell r="D41" t="str">
            <v>PRO104-207-9</v>
          </cell>
          <cell r="E41" t="str">
            <v>SUB GERENCIA COMERCIAL</v>
          </cell>
        </row>
        <row r="42">
          <cell r="C42" t="str">
            <v>MEDICIÓN DE LA SATISFACCIÓN DEL CLIENTE</v>
          </cell>
          <cell r="D42" t="str">
            <v>PRO104-261-8</v>
          </cell>
          <cell r="E42" t="str">
            <v>SUB GERENCIA COMERCIAL</v>
          </cell>
        </row>
        <row r="43">
          <cell r="C43" t="str">
            <v>GESTIÓN DE TALENTO HUMANO</v>
          </cell>
          <cell r="D43" t="str">
            <v>PRO320-157-7</v>
          </cell>
          <cell r="E43" t="str">
            <v>SECRETARIA GENERAL</v>
          </cell>
        </row>
        <row r="44">
          <cell r="C44" t="str">
            <v>PROCEDIMIENTO ADMINISTRACIÓN DE PLANTA DE PERSONAL Y HOJAS DE VIDA</v>
          </cell>
          <cell r="D44" t="str">
            <v>PRO320-217-7</v>
          </cell>
          <cell r="E44" t="str">
            <v>SECRETARIA GENERAL</v>
          </cell>
        </row>
        <row r="45">
          <cell r="C45" t="str">
            <v>PROCEDIMIENTO CONVOCATORIA, SELECCIÓN Y VINCULACIÓN DE PERSONAL</v>
          </cell>
          <cell r="D45" t="str">
            <v>PRO320-218-7</v>
          </cell>
          <cell r="E45" t="str">
            <v>SECRETARIA GENERAL</v>
          </cell>
        </row>
        <row r="46">
          <cell r="C46" t="str">
            <v>PROCEDIMIENTO INDUCCIÓN Y REINDUCCIÓN</v>
          </cell>
          <cell r="D46" t="str">
            <v>PRO320-219-7</v>
          </cell>
          <cell r="E46" t="str">
            <v>SECRETARIA GENERAL</v>
          </cell>
        </row>
        <row r="47">
          <cell r="C47" t="str">
            <v>PROCEDIMIENTO GESTIÓN DE SITUACIONES ADMINISTRATIVAS</v>
          </cell>
          <cell r="D47" t="str">
            <v>PRO320-220-7</v>
          </cell>
          <cell r="E47" t="str">
            <v>SECRETARIA GENERAL</v>
          </cell>
        </row>
        <row r="48">
          <cell r="C48" t="str">
            <v>PROCEDIMIENTO LIQUIDACIÓN DE NOMINA</v>
          </cell>
          <cell r="D48" t="str">
            <v>PRO320-221-7</v>
          </cell>
          <cell r="E48" t="str">
            <v>SECRETARIA GENERAL</v>
          </cell>
        </row>
        <row r="49">
          <cell r="C49" t="str">
            <v>PROCEDIMIENTO CAPACITACIÓN Y FORMACIÓN</v>
          </cell>
          <cell r="D49" t="str">
            <v>PRO320-223-8</v>
          </cell>
          <cell r="E49" t="str">
            <v>SECRETARIA GENERAL</v>
          </cell>
        </row>
        <row r="50">
          <cell r="C50" t="str">
            <v>PROCEDIMIENTO GESTIÓN DE CALIDAD DE VIDA LABORAL</v>
          </cell>
          <cell r="D50" t="str">
            <v>PRO320-224-8</v>
          </cell>
          <cell r="E50" t="str">
            <v>SECRETARIA GENERAL</v>
          </cell>
        </row>
        <row r="51">
          <cell r="C51" t="str">
            <v>PROCEDIMIENTO DESVINCULACIÓN DE PERSONAL</v>
          </cell>
          <cell r="D51" t="str">
            <v>PRO320-225-8</v>
          </cell>
          <cell r="E51" t="str">
            <v>SECRETARIA GENERAL</v>
          </cell>
        </row>
        <row r="52">
          <cell r="C52" t="str">
            <v>GESTIÓN FINANCIERA Y CONTABLE</v>
          </cell>
          <cell r="D52" t="str">
            <v>PRO310-160-6</v>
          </cell>
          <cell r="E52" t="str">
            <v>SECRETARIA GENERAL</v>
          </cell>
        </row>
        <row r="53">
          <cell r="C53" t="str">
            <v>PROCEDIMIENTO EJECUCIÓN Y CONTROL PRESUPUESTAL</v>
          </cell>
          <cell r="D53" t="str">
            <v>PRO-310-245-8</v>
          </cell>
          <cell r="E53" t="str">
            <v>SECRETARIA GENERAL</v>
          </cell>
        </row>
        <row r="54">
          <cell r="C54" t="str">
            <v>PROCEDIMIENTO GESTIÓN DE EGRESOS</v>
          </cell>
          <cell r="D54" t="str">
            <v>PRO-310-246-8</v>
          </cell>
          <cell r="E54" t="str">
            <v>SECRETARIA GENERAL</v>
          </cell>
        </row>
        <row r="55">
          <cell r="C55" t="str">
            <v xml:space="preserve">PROCEDIMIENTO GESTIÓN DE INGRESOS  </v>
          </cell>
          <cell r="D55" t="str">
            <v>PRO-310-247-7</v>
          </cell>
          <cell r="E55" t="str">
            <v>SECRETARIA GENERAL</v>
          </cell>
        </row>
        <row r="56">
          <cell r="C56" t="str">
            <v>PROCEDIMIENTO PREPARACIÓN DE DECLARACIONES TRIBUTARIAS</v>
          </cell>
          <cell r="D56" t="str">
            <v>PRO-310-248-8</v>
          </cell>
          <cell r="E56" t="str">
            <v>SECRETARIA GENERAL</v>
          </cell>
        </row>
        <row r="57">
          <cell r="C57" t="str">
            <v>PROCEDIMIENTO GESTIÓN DE LA SOSTENIBILIDAD DE LA INFORMACIÓN FINANCIERA Y ESTADOS FINANCIEROS</v>
          </cell>
          <cell r="D57" t="str">
            <v>PRO-310-249-8</v>
          </cell>
          <cell r="E57" t="str">
            <v>SECRETARIA GENERAL</v>
          </cell>
        </row>
        <row r="58">
          <cell r="C58" t="str">
            <v>PROCEDIMIENTO PREPARACIÓN DE INFORMACIÓN EXÓGENA</v>
          </cell>
          <cell r="D58" t="str">
            <v>PRO-310-250-7</v>
          </cell>
          <cell r="E58" t="str">
            <v>SECRETARIA GENERAL</v>
          </cell>
        </row>
        <row r="59">
          <cell r="C59" t="str">
            <v>PROCEDIMIENTO ELABORACIÓN DE ORDEN DE PAGO</v>
          </cell>
          <cell r="D59" t="str">
            <v>PRO-310-251-8</v>
          </cell>
          <cell r="E59" t="str">
            <v>SECRETARIA GENERAL</v>
          </cell>
        </row>
        <row r="60">
          <cell r="C60" t="str">
            <v>PROCEDIMIENTO CONCILIACIÓN BANCARIA</v>
          </cell>
          <cell r="D60" t="str">
            <v>PRO-310-252-8</v>
          </cell>
          <cell r="E60" t="str">
            <v>SECRETARIA GENERAL</v>
          </cell>
        </row>
        <row r="61">
          <cell r="C61" t="str">
            <v>PROCEDIMIENTO ADMINSTRACION CAJA MENOR</v>
          </cell>
          <cell r="D61" t="str">
            <v>PRO-330-232-8</v>
          </cell>
          <cell r="E61" t="str">
            <v>SECRETARIA GENERAL</v>
          </cell>
        </row>
        <row r="62">
          <cell r="C62" t="str">
            <v>PROCEDIMIENTO LIQUIDACION, DECLARACION Y PAGO DEL IMPUESTO DE LOTERIAS FORANEAS</v>
          </cell>
          <cell r="D62" t="str">
            <v>PRO-310-339-1</v>
          </cell>
          <cell r="E62" t="str">
            <v>SECRETARIA GENERAL</v>
          </cell>
        </row>
        <row r="63">
          <cell r="C63" t="str">
            <v>GESTIÓN DE BIENES Y SERVICIOS</v>
          </cell>
          <cell r="D63" t="str">
            <v>PRO330-159-7</v>
          </cell>
          <cell r="E63" t="str">
            <v>SECRETARIA GENERAL</v>
          </cell>
        </row>
        <row r="64">
          <cell r="C64" t="str">
            <v>PROCEDIMIENTO ELABORACIÓN PLAN ANUAL DE ADQUISIONES</v>
          </cell>
          <cell r="D64" t="str">
            <v>PRO330-236-9</v>
          </cell>
          <cell r="E64" t="str">
            <v>SECRETARIA GENERAL</v>
          </cell>
        </row>
        <row r="65">
          <cell r="C65" t="str">
            <v>PROCEDIMIENTO CONTRATACIÓN POR INVITACIÓN ABIERTA</v>
          </cell>
          <cell r="D65" t="str">
            <v>PRO103-233-8</v>
          </cell>
          <cell r="E65" t="str">
            <v>SECRETARIA GENERAL</v>
          </cell>
        </row>
        <row r="66">
          <cell r="C66" t="str">
            <v>PROCEDIMIENTO CONTRATACIÓN POR INVITACIÓN-DIRECTA</v>
          </cell>
          <cell r="D66" t="str">
            <v>PRO103-383-1</v>
          </cell>
          <cell r="E66" t="str">
            <v>SECRETARIA GENERAL</v>
          </cell>
        </row>
        <row r="67">
          <cell r="C67" t="str">
            <v>PROCEDIMIENTO CONTRATACIÓN POR INVITACIÓN PRIVADA</v>
          </cell>
          <cell r="D67" t="str">
            <v>PRO103-384-1</v>
          </cell>
          <cell r="E67" t="str">
            <v>SECRETARIA GENERAL</v>
          </cell>
        </row>
        <row r="68">
          <cell r="C68" t="str">
            <v>PROCEDIMIENTO SEGUIMIENTO CONTRACTUAL</v>
          </cell>
          <cell r="D68" t="str">
            <v>PRO103-235-8</v>
          </cell>
          <cell r="E68" t="str">
            <v>SECRETARIA GENERAL</v>
          </cell>
        </row>
        <row r="69">
          <cell r="C69" t="str">
            <v>PROCEDIMIENTO ADMINISTRACIÓN DE BIENES Y/O ELEMENTOS DEVOLUTIVOS DE CONSUMO</v>
          </cell>
          <cell r="D69" t="str">
            <v>PRO-330-238-8</v>
          </cell>
          <cell r="E69" t="str">
            <v>SECRETARIA GENERAL</v>
          </cell>
        </row>
        <row r="70">
          <cell r="C70" t="str">
            <v>PROCEDIMIENTO BAJA DE BIENES</v>
          </cell>
          <cell r="D70" t="str">
            <v>PRO-330-239-8</v>
          </cell>
          <cell r="E70" t="str">
            <v>SECRETARIA GENERAL</v>
          </cell>
        </row>
        <row r="71">
          <cell r="C71" t="str">
            <v>PROCEDIMIENTO INVENTARIO</v>
          </cell>
          <cell r="D71" t="str">
            <v>PRO-330-240-8</v>
          </cell>
          <cell r="E71" t="str">
            <v>SECRETARIA GENERAL</v>
          </cell>
        </row>
        <row r="72">
          <cell r="C72" t="str">
            <v>GESTIÓN DOCUMENTAL</v>
          </cell>
          <cell r="D72" t="str">
            <v>PRO330-337-1</v>
          </cell>
          <cell r="E72" t="str">
            <v>SECRETARIA GENERAL</v>
          </cell>
        </row>
        <row r="73">
          <cell r="C73" t="str">
            <v>PROCEDIMIENTO ADMINISTRACIÓN DE COMUNICACIONES RECIBIDAS Y OFICIALES</v>
          </cell>
          <cell r="D73" t="str">
            <v>PRO-440-210-8</v>
          </cell>
          <cell r="E73" t="str">
            <v>SECRETARIA GENERAL</v>
          </cell>
        </row>
        <row r="74">
          <cell r="C74" t="str">
            <v>PROCEDIMIENTO CONTROL DE DOCUMENTOS</v>
          </cell>
          <cell r="D74" t="str">
            <v>PRO-332-212-7</v>
          </cell>
          <cell r="E74" t="str">
            <v>SECRETARIA GENERAL</v>
          </cell>
        </row>
        <row r="75">
          <cell r="C75" t="str">
            <v>PROCEDIMIENTO GESTIÓN DE ARCHIVO</v>
          </cell>
          <cell r="D75" t="str">
            <v>PRO-330-213-8</v>
          </cell>
          <cell r="E75" t="str">
            <v>SECRETARIA GENERAL</v>
          </cell>
        </row>
        <row r="76">
          <cell r="C76" t="str">
            <v>GESTIÓN DE LAS TECNOLOGÍAS Y LA INFORMACIÓN</v>
          </cell>
          <cell r="D76" t="str">
            <v>PRO202-166-3</v>
          </cell>
          <cell r="E76" t="str">
            <v>SECRETARIA GENERAL</v>
          </cell>
        </row>
        <row r="77">
          <cell r="C77" t="str">
            <v>PROCEDIMIENTO ADMINISTRACIÓN DEL SISTEMA</v>
          </cell>
          <cell r="D77" t="str">
            <v>PRO340-241-8</v>
          </cell>
          <cell r="E77" t="str">
            <v>SECRETARIA GENERAL</v>
          </cell>
        </row>
        <row r="78">
          <cell r="C78" t="str">
            <v>PROCEDIMIENTO SOPORTE TÉCNICO DE HARDWARE Y SOFTWARE</v>
          </cell>
          <cell r="D78" t="str">
            <v>PRO340-242-8</v>
          </cell>
          <cell r="E78" t="str">
            <v>SECRETARIA GENERAL</v>
          </cell>
        </row>
        <row r="79">
          <cell r="C79" t="str">
            <v>PROCEDIMIENTO COORDINACIÓN DE PROYECTOS DE DESARROLLO</v>
          </cell>
          <cell r="D79" t="str">
            <v>PRO340-243-8</v>
          </cell>
          <cell r="E79" t="str">
            <v>SECRETARIA GENERAL</v>
          </cell>
        </row>
        <row r="80">
          <cell r="C80" t="str">
            <v>PROCEDIMIENTO GESTIÓN DE BACK UP</v>
          </cell>
          <cell r="D80" t="str">
            <v>PRO202-211-8</v>
          </cell>
          <cell r="E80" t="str">
            <v>SECRETARIA GENERAL</v>
          </cell>
        </row>
        <row r="81">
          <cell r="C81" t="str">
            <v>GESTIÓN JURÍDICA</v>
          </cell>
          <cell r="D81" t="str">
            <v>PRO 103-158-7</v>
          </cell>
          <cell r="E81" t="str">
            <v>SECRETARIA GENERAL</v>
          </cell>
        </row>
        <row r="82">
          <cell r="C82" t="str">
            <v>PROCEDIMIENTO EMISIÓN DE CONCEPTOS JURÍDICOS</v>
          </cell>
          <cell r="D82" t="str">
            <v>PRO103-226-8</v>
          </cell>
          <cell r="E82" t="str">
            <v>SECRETARIA GENERAL</v>
          </cell>
        </row>
        <row r="83">
          <cell r="C83" t="str">
            <v>PROCEDIMIENTO EXPEDICIÓN DE RESOLUCIONES</v>
          </cell>
          <cell r="D83" t="str">
            <v>PRO103-227-8</v>
          </cell>
          <cell r="E83" t="str">
            <v>SECRETARIA GENERAL</v>
          </cell>
        </row>
        <row r="84">
          <cell r="C84" t="str">
            <v>PROCEDIMIENTO GESTIÓN JUDICIAL</v>
          </cell>
          <cell r="D84" t="str">
            <v>PRO103-231-8</v>
          </cell>
          <cell r="E84" t="str">
            <v>SECRETARIA GENERAL</v>
          </cell>
        </row>
        <row r="85">
          <cell r="C85" t="str">
            <v>DECLARACIÓN DE INCUMPLIMIENTO TOTAL O PARCIAL PÓLIZA DE CUMPLIMIENTO ANTE ENTIDADES PUBLICAS CON RÉGIMEN PRIVADO DE CONTRATACIÓN  Y CDT</v>
          </cell>
          <cell r="D85" t="str">
            <v>PRO103-385-1</v>
          </cell>
          <cell r="E85" t="str">
            <v>SECRETARIA GENERAL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cedimientos Publicar"/>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K179"/>
  <sheetViews>
    <sheetView tabSelected="1" zoomScale="64" zoomScaleNormal="64" workbookViewId="0">
      <pane xSplit="11" ySplit="4" topLeftCell="AA5" activePane="bottomRight" state="frozen"/>
      <selection pane="bottomRight" activeCell="F24" sqref="F24"/>
      <selection pane="bottomLeft" activeCell="A5" sqref="A5"/>
      <selection pane="topRight" activeCell="L1" sqref="L1"/>
    </sheetView>
  </sheetViews>
  <sheetFormatPr defaultColWidth="11.42578125" defaultRowHeight="69" customHeight="1" outlineLevelCol="1"/>
  <cols>
    <col min="1" max="7" width="11.42578125" style="1" customWidth="1" outlineLevel="1"/>
    <col min="8" max="8" width="9.42578125" style="1" customWidth="1"/>
    <col min="9" max="9" width="9.7109375" style="1" customWidth="1"/>
    <col min="10" max="11" width="11.42578125" style="1" customWidth="1"/>
    <col min="12" max="22" width="11.42578125" style="1"/>
    <col min="23" max="23" width="12" style="1" customWidth="1"/>
    <col min="24" max="30" width="11.42578125" style="1"/>
    <col min="31" max="32" width="12.85546875" style="1" customWidth="1"/>
    <col min="33" max="58" width="11.42578125" style="1" hidden="1" customWidth="1" outlineLevel="1"/>
    <col min="59" max="59" width="0" style="1" hidden="1" customWidth="1" outlineLevel="1"/>
    <col min="60" max="60" width="11.42578125" style="1" collapsed="1"/>
    <col min="61" max="16384" width="11.42578125" style="1"/>
  </cols>
  <sheetData>
    <row r="1" spans="1:63" ht="15" customHeight="1">
      <c r="A1" s="152" t="s">
        <v>0</v>
      </c>
      <c r="B1" s="152"/>
      <c r="C1" s="152"/>
      <c r="D1" s="152"/>
      <c r="E1" s="152"/>
      <c r="F1" s="152"/>
      <c r="G1" s="152"/>
      <c r="H1" s="152"/>
      <c r="I1" s="152"/>
      <c r="J1" s="150" t="s">
        <v>1</v>
      </c>
      <c r="K1" s="150"/>
      <c r="L1" s="150"/>
      <c r="M1" s="150"/>
      <c r="N1" s="150"/>
      <c r="O1" s="150"/>
      <c r="P1" s="150"/>
      <c r="Q1" s="150"/>
      <c r="R1" s="150"/>
      <c r="S1" s="150"/>
      <c r="T1" s="150"/>
      <c r="U1" s="150"/>
      <c r="V1" s="150"/>
      <c r="W1" s="150"/>
      <c r="X1" s="151" t="s">
        <v>2</v>
      </c>
      <c r="Y1" s="151"/>
      <c r="Z1" s="151"/>
      <c r="AA1" s="151"/>
      <c r="AB1" s="151"/>
      <c r="AC1" s="151"/>
      <c r="AD1" s="151"/>
      <c r="AE1" s="151"/>
      <c r="AF1" s="151"/>
      <c r="AG1" s="148" t="s">
        <v>3</v>
      </c>
      <c r="AH1" s="148"/>
      <c r="AI1" s="148"/>
      <c r="AJ1" s="148"/>
      <c r="AK1" s="148"/>
      <c r="AL1" s="148"/>
      <c r="AM1" s="148"/>
      <c r="AN1" s="148"/>
      <c r="AO1" s="122"/>
      <c r="AP1" s="141" t="s">
        <v>4</v>
      </c>
      <c r="AQ1" s="141"/>
      <c r="AR1" s="141"/>
      <c r="AS1" s="141"/>
      <c r="AT1" s="141"/>
      <c r="AU1" s="141"/>
      <c r="AV1" s="141"/>
      <c r="AW1" s="141"/>
      <c r="AX1" s="116"/>
      <c r="AY1" s="139" t="s">
        <v>5</v>
      </c>
      <c r="AZ1" s="139"/>
      <c r="BA1" s="139"/>
      <c r="BB1" s="139"/>
      <c r="BC1" s="139"/>
      <c r="BD1" s="139"/>
      <c r="BE1" s="139"/>
      <c r="BF1" s="139"/>
      <c r="BG1" s="153" t="s">
        <v>6</v>
      </c>
      <c r="BH1" s="153"/>
      <c r="BI1" s="153"/>
      <c r="BJ1" s="153"/>
      <c r="BK1" s="153"/>
    </row>
    <row r="2" spans="1:63" ht="15" customHeight="1">
      <c r="A2" s="145" t="s">
        <v>7</v>
      </c>
      <c r="B2" s="145" t="s">
        <v>8</v>
      </c>
      <c r="C2" s="145" t="s">
        <v>9</v>
      </c>
      <c r="D2" s="145" t="s">
        <v>10</v>
      </c>
      <c r="E2" s="145" t="s">
        <v>11</v>
      </c>
      <c r="F2" s="145" t="s">
        <v>12</v>
      </c>
      <c r="G2" s="145" t="s">
        <v>13</v>
      </c>
      <c r="H2" s="145" t="s">
        <v>14</v>
      </c>
      <c r="I2" s="145" t="s">
        <v>15</v>
      </c>
      <c r="J2" s="143" t="s">
        <v>16</v>
      </c>
      <c r="K2" s="150" t="s">
        <v>17</v>
      </c>
      <c r="L2" s="150"/>
      <c r="M2" s="150"/>
      <c r="N2" s="143" t="s">
        <v>18</v>
      </c>
      <c r="O2" s="143" t="s">
        <v>19</v>
      </c>
      <c r="P2" s="143" t="s">
        <v>20</v>
      </c>
      <c r="Q2" s="143" t="s">
        <v>21</v>
      </c>
      <c r="R2" s="143" t="s">
        <v>22</v>
      </c>
      <c r="S2" s="143" t="s">
        <v>23</v>
      </c>
      <c r="T2" s="143" t="s">
        <v>24</v>
      </c>
      <c r="U2" s="143" t="s">
        <v>25</v>
      </c>
      <c r="V2" s="143" t="s">
        <v>26</v>
      </c>
      <c r="W2" s="143" t="s">
        <v>27</v>
      </c>
      <c r="X2" s="149" t="s">
        <v>28</v>
      </c>
      <c r="Y2" s="149" t="s">
        <v>29</v>
      </c>
      <c r="Z2" s="149" t="s">
        <v>30</v>
      </c>
      <c r="AA2" s="149" t="s">
        <v>31</v>
      </c>
      <c r="AB2" s="149" t="s">
        <v>32</v>
      </c>
      <c r="AC2" s="149" t="s">
        <v>33</v>
      </c>
      <c r="AD2" s="149" t="s">
        <v>34</v>
      </c>
      <c r="AE2" s="149" t="s">
        <v>35</v>
      </c>
      <c r="AF2" s="118"/>
      <c r="AG2" s="144" t="s">
        <v>36</v>
      </c>
      <c r="AH2" s="144" t="s">
        <v>37</v>
      </c>
      <c r="AI2" s="144" t="s">
        <v>38</v>
      </c>
      <c r="AJ2" s="144" t="s">
        <v>39</v>
      </c>
      <c r="AK2" s="144" t="s">
        <v>40</v>
      </c>
      <c r="AL2" s="144" t="s">
        <v>41</v>
      </c>
      <c r="AM2" s="144" t="s">
        <v>42</v>
      </c>
      <c r="AN2" s="144" t="s">
        <v>43</v>
      </c>
      <c r="AO2" s="121"/>
      <c r="AP2" s="142" t="s">
        <v>44</v>
      </c>
      <c r="AQ2" s="142" t="s">
        <v>45</v>
      </c>
      <c r="AR2" s="142" t="s">
        <v>46</v>
      </c>
      <c r="AS2" s="142" t="s">
        <v>47</v>
      </c>
      <c r="AT2" s="142" t="s">
        <v>48</v>
      </c>
      <c r="AU2" s="142" t="s">
        <v>49</v>
      </c>
      <c r="AV2" s="142" t="s">
        <v>50</v>
      </c>
      <c r="AW2" s="142" t="s">
        <v>51</v>
      </c>
      <c r="AX2" s="117"/>
      <c r="AY2" s="145" t="s">
        <v>44</v>
      </c>
      <c r="AZ2" s="145" t="s">
        <v>45</v>
      </c>
      <c r="BA2" s="145" t="s">
        <v>46</v>
      </c>
      <c r="BB2" s="145" t="s">
        <v>47</v>
      </c>
      <c r="BC2" s="145" t="s">
        <v>52</v>
      </c>
      <c r="BD2" s="145" t="s">
        <v>49</v>
      </c>
      <c r="BE2" s="145" t="s">
        <v>50</v>
      </c>
      <c r="BF2" s="145" t="s">
        <v>51</v>
      </c>
      <c r="BG2" s="147" t="s">
        <v>53</v>
      </c>
      <c r="BH2" s="147" t="s">
        <v>54</v>
      </c>
      <c r="BI2" s="147" t="s">
        <v>55</v>
      </c>
      <c r="BJ2" s="147" t="s">
        <v>56</v>
      </c>
      <c r="BK2" s="146" t="s">
        <v>57</v>
      </c>
    </row>
    <row r="3" spans="1:63" ht="66" customHeight="1">
      <c r="A3" s="145"/>
      <c r="B3" s="145"/>
      <c r="C3" s="145"/>
      <c r="D3" s="145"/>
      <c r="E3" s="145"/>
      <c r="F3" s="145"/>
      <c r="G3" s="145"/>
      <c r="H3" s="145"/>
      <c r="I3" s="145"/>
      <c r="J3" s="143"/>
      <c r="K3" s="119" t="s">
        <v>58</v>
      </c>
      <c r="L3" s="119" t="s">
        <v>59</v>
      </c>
      <c r="M3" s="119" t="s">
        <v>60</v>
      </c>
      <c r="N3" s="143"/>
      <c r="O3" s="143"/>
      <c r="P3" s="143"/>
      <c r="Q3" s="143"/>
      <c r="R3" s="143"/>
      <c r="S3" s="143"/>
      <c r="T3" s="143"/>
      <c r="U3" s="143"/>
      <c r="V3" s="143"/>
      <c r="W3" s="143"/>
      <c r="X3" s="149"/>
      <c r="Y3" s="149"/>
      <c r="Z3" s="149"/>
      <c r="AA3" s="149"/>
      <c r="AB3" s="149"/>
      <c r="AC3" s="149"/>
      <c r="AD3" s="149"/>
      <c r="AE3" s="149"/>
      <c r="AF3" s="118" t="s">
        <v>53</v>
      </c>
      <c r="AG3" s="144"/>
      <c r="AH3" s="144"/>
      <c r="AI3" s="144"/>
      <c r="AJ3" s="144"/>
      <c r="AK3" s="144"/>
      <c r="AL3" s="144"/>
      <c r="AM3" s="144"/>
      <c r="AN3" s="144"/>
      <c r="AO3" s="121" t="s">
        <v>53</v>
      </c>
      <c r="AP3" s="142"/>
      <c r="AQ3" s="142"/>
      <c r="AR3" s="142"/>
      <c r="AS3" s="142"/>
      <c r="AT3" s="142"/>
      <c r="AU3" s="142"/>
      <c r="AV3" s="142"/>
      <c r="AW3" s="142"/>
      <c r="AX3" s="117" t="s">
        <v>53</v>
      </c>
      <c r="AY3" s="145"/>
      <c r="AZ3" s="145"/>
      <c r="BA3" s="145"/>
      <c r="BB3" s="145"/>
      <c r="BC3" s="145"/>
      <c r="BD3" s="145"/>
      <c r="BE3" s="145"/>
      <c r="BF3" s="145"/>
      <c r="BG3" s="147"/>
      <c r="BH3" s="147"/>
      <c r="BI3" s="147"/>
      <c r="BJ3" s="147"/>
      <c r="BK3" s="146"/>
    </row>
    <row r="4" spans="1:63" ht="117" customHeight="1">
      <c r="A4" s="113" t="s">
        <v>61</v>
      </c>
      <c r="B4" s="113" t="s">
        <v>62</v>
      </c>
      <c r="C4" s="113" t="s">
        <v>63</v>
      </c>
      <c r="D4" s="113" t="s">
        <v>64</v>
      </c>
      <c r="E4" s="113" t="s">
        <v>65</v>
      </c>
      <c r="F4" s="113" t="s">
        <v>62</v>
      </c>
      <c r="G4" s="113" t="s">
        <v>66</v>
      </c>
      <c r="H4" s="113" t="s">
        <v>63</v>
      </c>
      <c r="I4" s="113" t="s">
        <v>67</v>
      </c>
      <c r="J4" s="2" t="s">
        <v>68</v>
      </c>
      <c r="K4" s="2" t="s">
        <v>69</v>
      </c>
      <c r="L4" s="2"/>
      <c r="M4" s="2" t="s">
        <v>70</v>
      </c>
      <c r="N4" s="2" t="s">
        <v>63</v>
      </c>
      <c r="O4" s="2" t="s">
        <v>71</v>
      </c>
      <c r="P4" s="2" t="s">
        <v>63</v>
      </c>
      <c r="Q4" s="2" t="s">
        <v>71</v>
      </c>
      <c r="R4" s="2" t="s">
        <v>72</v>
      </c>
      <c r="S4" s="2" t="s">
        <v>73</v>
      </c>
      <c r="T4" s="2" t="s">
        <v>63</v>
      </c>
      <c r="U4" s="2" t="s">
        <v>74</v>
      </c>
      <c r="V4" s="2" t="s">
        <v>62</v>
      </c>
      <c r="W4" s="2" t="s">
        <v>62</v>
      </c>
      <c r="X4" s="3" t="s">
        <v>62</v>
      </c>
      <c r="Y4" s="3" t="s">
        <v>75</v>
      </c>
      <c r="Z4" s="3" t="s">
        <v>76</v>
      </c>
      <c r="AA4" s="3" t="s">
        <v>77</v>
      </c>
      <c r="AB4" s="3" t="s">
        <v>77</v>
      </c>
      <c r="AC4" s="3" t="s">
        <v>71</v>
      </c>
      <c r="AD4" s="3" t="s">
        <v>78</v>
      </c>
      <c r="AE4" s="3" t="s">
        <v>63</v>
      </c>
      <c r="AF4" s="3" t="s">
        <v>79</v>
      </c>
      <c r="AG4" s="4" t="s">
        <v>62</v>
      </c>
      <c r="AH4" s="4" t="s">
        <v>75</v>
      </c>
      <c r="AI4" s="4" t="s">
        <v>76</v>
      </c>
      <c r="AJ4" s="4" t="s">
        <v>77</v>
      </c>
      <c r="AK4" s="4" t="s">
        <v>77</v>
      </c>
      <c r="AL4" s="4" t="s">
        <v>71</v>
      </c>
      <c r="AM4" s="4" t="s">
        <v>78</v>
      </c>
      <c r="AN4" s="4" t="s">
        <v>63</v>
      </c>
      <c r="AO4" s="4"/>
      <c r="AP4" s="114" t="s">
        <v>62</v>
      </c>
      <c r="AQ4" s="114" t="s">
        <v>75</v>
      </c>
      <c r="AR4" s="114" t="s">
        <v>76</v>
      </c>
      <c r="AS4" s="114" t="s">
        <v>77</v>
      </c>
      <c r="AT4" s="114" t="s">
        <v>77</v>
      </c>
      <c r="AU4" s="114" t="s">
        <v>71</v>
      </c>
      <c r="AV4" s="114" t="s">
        <v>78</v>
      </c>
      <c r="AW4" s="114" t="s">
        <v>63</v>
      </c>
      <c r="AX4" s="114"/>
      <c r="AY4" s="113" t="s">
        <v>62</v>
      </c>
      <c r="AZ4" s="113" t="s">
        <v>75</v>
      </c>
      <c r="BA4" s="113" t="s">
        <v>76</v>
      </c>
      <c r="BB4" s="113" t="s">
        <v>77</v>
      </c>
      <c r="BC4" s="113" t="s">
        <v>77</v>
      </c>
      <c r="BD4" s="113" t="s">
        <v>71</v>
      </c>
      <c r="BE4" s="113" t="s">
        <v>78</v>
      </c>
      <c r="BF4" s="113" t="s">
        <v>63</v>
      </c>
      <c r="BG4" s="120" t="s">
        <v>79</v>
      </c>
      <c r="BH4" s="120"/>
      <c r="BI4" s="120" t="s">
        <v>79</v>
      </c>
      <c r="BJ4" s="120"/>
      <c r="BK4" s="146"/>
    </row>
    <row r="5" spans="1:63" ht="35.1" customHeight="1">
      <c r="A5" s="27"/>
      <c r="B5" s="27"/>
      <c r="C5" s="115" t="s">
        <v>80</v>
      </c>
      <c r="D5" s="27"/>
      <c r="E5" s="140" t="s">
        <v>81</v>
      </c>
      <c r="F5" s="27"/>
      <c r="G5" s="27">
        <v>1</v>
      </c>
      <c r="H5" s="126" t="s">
        <v>82</v>
      </c>
      <c r="I5" s="29" t="s">
        <v>83</v>
      </c>
      <c r="J5" s="29" t="s">
        <v>84</v>
      </c>
      <c r="K5" s="16" t="s">
        <v>85</v>
      </c>
      <c r="L5" s="16" t="s">
        <v>86</v>
      </c>
      <c r="M5" s="17">
        <v>1</v>
      </c>
      <c r="N5" s="115" t="s">
        <v>87</v>
      </c>
      <c r="O5" s="115" t="str">
        <f>IF(H5="","",VLOOKUP(H5,'[1]Procedimientos Publicar'!$C$6:$E$85,3,FALSE))</f>
        <v>SECRETARIA GENERAL</v>
      </c>
      <c r="P5" s="115" t="s">
        <v>88</v>
      </c>
      <c r="Q5" s="27"/>
      <c r="R5" s="27"/>
      <c r="S5" s="32"/>
      <c r="T5" s="35">
        <v>1</v>
      </c>
      <c r="U5" s="27"/>
      <c r="V5" s="18">
        <v>43831</v>
      </c>
      <c r="W5" s="18">
        <v>44196</v>
      </c>
      <c r="X5" s="36">
        <v>43830</v>
      </c>
      <c r="Y5" s="19" t="s">
        <v>89</v>
      </c>
      <c r="Z5" s="27">
        <v>0.5</v>
      </c>
      <c r="AA5" s="37">
        <f t="shared" ref="AA5:AA19" si="0">(IF(Z5="","",IF(OR($M5=0,$M5="",$X5=""),"",Z5/$M5)))</f>
        <v>0.5</v>
      </c>
      <c r="AB5" s="38">
        <f t="shared" ref="AB5:AB19" si="1">(IF(OR($T5="",AA5=""),"",IF(OR($T5=0,AA5=0),0,IF((AA5*100%)/$T5&gt;100%,100%,(AA5*100%)/$T5))))</f>
        <v>0.5</v>
      </c>
      <c r="AC5" s="7" t="str">
        <f t="shared" ref="AC5:AC19" si="2">IF(Z5="","",IF(AB5&lt;100%, IF(AB5&lt;25%, "ALERTA","EN TERMINO"), IF(AB5=100%, "OK", "EN TERMINO")))</f>
        <v>EN TERMINO</v>
      </c>
      <c r="AD5" s="39" t="s">
        <v>90</v>
      </c>
      <c r="AF5" s="9" t="str">
        <f t="shared" ref="AF5:AF18" si="3">IF(AB5=100%,IF(AB5&gt;25%,"CUMPLIDA","PENDIENTE"),IF(AB5&lt;25%,"INCUMPLIDA","PENDIENTE"))</f>
        <v>PENDIENTE</v>
      </c>
      <c r="BG5" s="9" t="str">
        <f t="shared" ref="BG5:BG19" si="4">IF(AB5=100%,"CUMPLIDA","INCUMPLIDA")</f>
        <v>INCUMPLIDA</v>
      </c>
      <c r="BI5" s="1" t="str">
        <f t="shared" ref="BI5:BI19" si="5">IF(AF5="CUMPLIDA","CERRADO","ABIERTO")</f>
        <v>ABIERTO</v>
      </c>
    </row>
    <row r="6" spans="1:63" ht="35.1" customHeight="1">
      <c r="A6" s="27"/>
      <c r="B6" s="27"/>
      <c r="C6" s="115" t="s">
        <v>80</v>
      </c>
      <c r="D6" s="27"/>
      <c r="E6" s="140"/>
      <c r="F6" s="27"/>
      <c r="G6" s="27">
        <v>2</v>
      </c>
      <c r="H6" s="126" t="s">
        <v>82</v>
      </c>
      <c r="I6" s="29" t="s">
        <v>91</v>
      </c>
      <c r="J6" s="33" t="s">
        <v>92</v>
      </c>
      <c r="K6" s="32" t="s">
        <v>93</v>
      </c>
      <c r="L6" s="16" t="s">
        <v>94</v>
      </c>
      <c r="M6" s="17">
        <v>1</v>
      </c>
      <c r="N6" s="115" t="s">
        <v>87</v>
      </c>
      <c r="O6" s="115" t="str">
        <f>IF(H6="","",VLOOKUP(H6,'[1]Procedimientos Publicar'!$C$6:$E$85,3,FALSE))</f>
        <v>SECRETARIA GENERAL</v>
      </c>
      <c r="P6" s="115" t="s">
        <v>88</v>
      </c>
      <c r="Q6" s="27"/>
      <c r="R6" s="27"/>
      <c r="S6" s="32"/>
      <c r="T6" s="35">
        <v>1</v>
      </c>
      <c r="U6" s="27"/>
      <c r="V6" s="18">
        <v>43831</v>
      </c>
      <c r="W6" s="18">
        <v>44012</v>
      </c>
      <c r="X6" s="36">
        <v>43830</v>
      </c>
      <c r="Y6" s="25"/>
      <c r="Z6" s="27"/>
      <c r="AA6" s="37" t="str">
        <f t="shared" si="0"/>
        <v/>
      </c>
      <c r="AB6" s="38" t="str">
        <f t="shared" si="1"/>
        <v/>
      </c>
      <c r="AC6" s="7" t="str">
        <f t="shared" si="2"/>
        <v/>
      </c>
      <c r="AD6" s="41"/>
      <c r="AF6" s="9"/>
      <c r="BG6" s="9" t="str">
        <f t="shared" si="4"/>
        <v>INCUMPLIDA</v>
      </c>
      <c r="BI6" s="1" t="str">
        <f t="shared" si="5"/>
        <v>ABIERTO</v>
      </c>
    </row>
    <row r="7" spans="1:63" ht="35.1" customHeight="1">
      <c r="A7" s="27"/>
      <c r="B7" s="27"/>
      <c r="C7" s="115" t="s">
        <v>80</v>
      </c>
      <c r="D7" s="27"/>
      <c r="E7" s="140"/>
      <c r="F7" s="27"/>
      <c r="G7" s="27">
        <v>3</v>
      </c>
      <c r="H7" s="126" t="s">
        <v>82</v>
      </c>
      <c r="I7" s="29" t="s">
        <v>95</v>
      </c>
      <c r="J7" s="33" t="s">
        <v>96</v>
      </c>
      <c r="K7" s="16" t="s">
        <v>97</v>
      </c>
      <c r="L7" s="16" t="s">
        <v>98</v>
      </c>
      <c r="M7" s="17"/>
      <c r="N7" s="115" t="s">
        <v>87</v>
      </c>
      <c r="O7" s="115" t="str">
        <f>IF(H7="","",VLOOKUP(H7,'[1]Procedimientos Publicar'!$C$6:$E$85,3,FALSE))</f>
        <v>SECRETARIA GENERAL</v>
      </c>
      <c r="P7" s="115" t="s">
        <v>88</v>
      </c>
      <c r="Q7" s="27"/>
      <c r="R7" s="27"/>
      <c r="S7" s="32"/>
      <c r="T7" s="35">
        <v>1</v>
      </c>
      <c r="U7" s="27"/>
      <c r="V7" s="18">
        <v>43831</v>
      </c>
      <c r="W7" s="18" t="s">
        <v>99</v>
      </c>
      <c r="X7" s="36">
        <v>43830</v>
      </c>
      <c r="Y7" s="25"/>
      <c r="Z7" s="27"/>
      <c r="AA7" s="37" t="str">
        <f t="shared" si="0"/>
        <v/>
      </c>
      <c r="AB7" s="38" t="str">
        <f t="shared" si="1"/>
        <v/>
      </c>
      <c r="AC7" s="7" t="str">
        <f>IF(Z7="","",IF(AB7&lt;100%, IF(AB7&lt;25%, "ALERTA","EN TERMINO"), IF(AB7=100%, "OK", "EN TERMINO")))</f>
        <v/>
      </c>
      <c r="AD7" s="41"/>
      <c r="AF7" s="9"/>
      <c r="BG7" s="9" t="str">
        <f t="shared" si="4"/>
        <v>INCUMPLIDA</v>
      </c>
      <c r="BI7" s="1" t="str">
        <f t="shared" si="5"/>
        <v>ABIERTO</v>
      </c>
    </row>
    <row r="8" spans="1:63" ht="35.1" customHeight="1">
      <c r="A8" s="27"/>
      <c r="B8" s="27"/>
      <c r="C8" s="115" t="s">
        <v>80</v>
      </c>
      <c r="D8" s="27"/>
      <c r="E8" s="140"/>
      <c r="F8" s="27"/>
      <c r="G8" s="27">
        <v>4</v>
      </c>
      <c r="H8" s="126" t="s">
        <v>82</v>
      </c>
      <c r="I8" s="29" t="s">
        <v>100</v>
      </c>
      <c r="J8" s="29" t="s">
        <v>101</v>
      </c>
      <c r="K8" s="16" t="s">
        <v>102</v>
      </c>
      <c r="L8" s="16" t="s">
        <v>103</v>
      </c>
      <c r="M8" s="17">
        <v>1</v>
      </c>
      <c r="N8" s="115" t="s">
        <v>87</v>
      </c>
      <c r="O8" s="115" t="str">
        <f>IF(H8="","",VLOOKUP(H8,'[1]Procedimientos Publicar'!$C$6:$E$85,3,FALSE))</f>
        <v>SECRETARIA GENERAL</v>
      </c>
      <c r="P8" s="115" t="s">
        <v>88</v>
      </c>
      <c r="Q8" s="27"/>
      <c r="R8" s="27"/>
      <c r="S8" s="32"/>
      <c r="T8" s="35">
        <v>1</v>
      </c>
      <c r="U8" s="27"/>
      <c r="V8" s="18">
        <v>43617</v>
      </c>
      <c r="W8" s="18">
        <v>43830</v>
      </c>
      <c r="X8" s="36">
        <v>43830</v>
      </c>
      <c r="Y8" s="22" t="s">
        <v>104</v>
      </c>
      <c r="Z8" s="27">
        <v>1</v>
      </c>
      <c r="AA8" s="37">
        <f t="shared" si="0"/>
        <v>1</v>
      </c>
      <c r="AB8" s="38">
        <f t="shared" si="1"/>
        <v>1</v>
      </c>
      <c r="AC8" s="7" t="str">
        <f t="shared" si="2"/>
        <v>OK</v>
      </c>
      <c r="AD8" s="39" t="s">
        <v>90</v>
      </c>
      <c r="AF8" s="9" t="str">
        <f t="shared" si="3"/>
        <v>CUMPLIDA</v>
      </c>
      <c r="BG8" s="9" t="str">
        <f t="shared" si="4"/>
        <v>CUMPLIDA</v>
      </c>
      <c r="BI8" s="1" t="str">
        <f t="shared" si="5"/>
        <v>CERRADO</v>
      </c>
    </row>
    <row r="9" spans="1:63" ht="35.1" customHeight="1">
      <c r="A9" s="27"/>
      <c r="B9" s="27"/>
      <c r="C9" s="115" t="s">
        <v>80</v>
      </c>
      <c r="D9" s="27"/>
      <c r="E9" s="140"/>
      <c r="F9" s="27"/>
      <c r="G9" s="27">
        <v>5</v>
      </c>
      <c r="H9" s="126" t="s">
        <v>82</v>
      </c>
      <c r="I9" s="29" t="s">
        <v>105</v>
      </c>
      <c r="J9" s="29" t="s">
        <v>101</v>
      </c>
      <c r="K9" s="16" t="s">
        <v>102</v>
      </c>
      <c r="L9" s="16" t="s">
        <v>106</v>
      </c>
      <c r="M9" s="17">
        <v>1</v>
      </c>
      <c r="N9" s="115" t="s">
        <v>87</v>
      </c>
      <c r="O9" s="115" t="str">
        <f>IF(H9="","",VLOOKUP(H9,'[1]Procedimientos Publicar'!$C$6:$E$85,3,FALSE))</f>
        <v>SECRETARIA GENERAL</v>
      </c>
      <c r="P9" s="115" t="s">
        <v>88</v>
      </c>
      <c r="Q9" s="27"/>
      <c r="R9" s="27"/>
      <c r="S9" s="32"/>
      <c r="T9" s="35">
        <v>1</v>
      </c>
      <c r="U9" s="27"/>
      <c r="V9" s="18">
        <v>43617</v>
      </c>
      <c r="W9" s="18">
        <v>43830</v>
      </c>
      <c r="X9" s="36">
        <v>43830</v>
      </c>
      <c r="Y9" s="22" t="s">
        <v>104</v>
      </c>
      <c r="Z9" s="27">
        <v>1</v>
      </c>
      <c r="AA9" s="37">
        <f t="shared" si="0"/>
        <v>1</v>
      </c>
      <c r="AB9" s="38">
        <f t="shared" si="1"/>
        <v>1</v>
      </c>
      <c r="AC9" s="7" t="str">
        <f t="shared" si="2"/>
        <v>OK</v>
      </c>
      <c r="AD9" s="39" t="s">
        <v>90</v>
      </c>
      <c r="AF9" s="9" t="str">
        <f t="shared" si="3"/>
        <v>CUMPLIDA</v>
      </c>
      <c r="BG9" s="9" t="str">
        <f t="shared" si="4"/>
        <v>CUMPLIDA</v>
      </c>
      <c r="BI9" s="1" t="str">
        <f t="shared" si="5"/>
        <v>CERRADO</v>
      </c>
    </row>
    <row r="10" spans="1:63" ht="35.1" customHeight="1">
      <c r="A10" s="27"/>
      <c r="B10" s="27"/>
      <c r="C10" s="115" t="s">
        <v>80</v>
      </c>
      <c r="D10" s="27"/>
      <c r="E10" s="140"/>
      <c r="F10" s="27"/>
      <c r="G10" s="27">
        <v>6</v>
      </c>
      <c r="H10" s="126" t="s">
        <v>82</v>
      </c>
      <c r="I10" s="29" t="s">
        <v>107</v>
      </c>
      <c r="J10" s="29" t="s">
        <v>108</v>
      </c>
      <c r="K10" s="16" t="s">
        <v>109</v>
      </c>
      <c r="L10" s="16" t="s">
        <v>110</v>
      </c>
      <c r="M10" s="17">
        <v>1</v>
      </c>
      <c r="N10" s="115" t="s">
        <v>87</v>
      </c>
      <c r="O10" s="115" t="str">
        <f>IF(H10="","",VLOOKUP(H10,'[1]Procedimientos Publicar'!$C$6:$E$85,3,FALSE))</f>
        <v>SECRETARIA GENERAL</v>
      </c>
      <c r="P10" s="115" t="s">
        <v>88</v>
      </c>
      <c r="Q10" s="27"/>
      <c r="R10" s="27"/>
      <c r="S10" s="32"/>
      <c r="T10" s="35">
        <v>1</v>
      </c>
      <c r="U10" s="27"/>
      <c r="V10" s="18">
        <v>43831</v>
      </c>
      <c r="W10" s="18">
        <v>44196</v>
      </c>
      <c r="X10" s="36">
        <v>43830</v>
      </c>
      <c r="Y10" s="25"/>
      <c r="Z10" s="27"/>
      <c r="AA10" s="37" t="str">
        <f t="shared" si="0"/>
        <v/>
      </c>
      <c r="AB10" s="38" t="str">
        <f t="shared" si="1"/>
        <v/>
      </c>
      <c r="AC10" s="7" t="str">
        <f t="shared" si="2"/>
        <v/>
      </c>
      <c r="AD10" s="41"/>
      <c r="AF10" s="9"/>
      <c r="BG10" s="9" t="str">
        <f t="shared" si="4"/>
        <v>INCUMPLIDA</v>
      </c>
      <c r="BI10" s="1" t="str">
        <f t="shared" si="5"/>
        <v>ABIERTO</v>
      </c>
    </row>
    <row r="11" spans="1:63" ht="35.1" customHeight="1">
      <c r="A11" s="27"/>
      <c r="B11" s="27"/>
      <c r="C11" s="115" t="s">
        <v>80</v>
      </c>
      <c r="D11" s="27"/>
      <c r="E11" s="140"/>
      <c r="F11" s="27"/>
      <c r="G11" s="27">
        <v>7</v>
      </c>
      <c r="H11" s="126" t="s">
        <v>82</v>
      </c>
      <c r="I11" s="29" t="s">
        <v>111</v>
      </c>
      <c r="J11" s="32" t="s">
        <v>112</v>
      </c>
      <c r="K11" s="16" t="s">
        <v>113</v>
      </c>
      <c r="L11" s="16" t="s">
        <v>114</v>
      </c>
      <c r="M11" s="17">
        <v>1</v>
      </c>
      <c r="N11" s="115" t="s">
        <v>87</v>
      </c>
      <c r="O11" s="115" t="str">
        <f>IF(H11="","",VLOOKUP(H11,'[1]Procedimientos Publicar'!$C$6:$E$85,3,FALSE))</f>
        <v>SECRETARIA GENERAL</v>
      </c>
      <c r="P11" s="115" t="s">
        <v>88</v>
      </c>
      <c r="Q11" s="27"/>
      <c r="R11" s="27"/>
      <c r="S11" s="32"/>
      <c r="T11" s="35">
        <v>1</v>
      </c>
      <c r="U11" s="27"/>
      <c r="V11" s="18">
        <v>44012</v>
      </c>
      <c r="W11" s="18">
        <v>44377</v>
      </c>
      <c r="X11" s="36">
        <v>43830</v>
      </c>
      <c r="Y11" s="25"/>
      <c r="Z11" s="27"/>
      <c r="AA11" s="37" t="str">
        <f t="shared" si="0"/>
        <v/>
      </c>
      <c r="AB11" s="38" t="str">
        <f t="shared" si="1"/>
        <v/>
      </c>
      <c r="AC11" s="7" t="str">
        <f t="shared" si="2"/>
        <v/>
      </c>
      <c r="AD11" s="41"/>
      <c r="AF11" s="9"/>
      <c r="BG11" s="9" t="str">
        <f t="shared" si="4"/>
        <v>INCUMPLIDA</v>
      </c>
      <c r="BI11" s="1" t="str">
        <f t="shared" si="5"/>
        <v>ABIERTO</v>
      </c>
    </row>
    <row r="12" spans="1:63" ht="35.1" customHeight="1">
      <c r="A12" s="27"/>
      <c r="B12" s="27"/>
      <c r="C12" s="115" t="s">
        <v>80</v>
      </c>
      <c r="D12" s="27"/>
      <c r="E12" s="140"/>
      <c r="F12" s="27"/>
      <c r="G12" s="27">
        <v>8</v>
      </c>
      <c r="H12" s="126" t="s">
        <v>82</v>
      </c>
      <c r="I12" s="30" t="s">
        <v>115</v>
      </c>
      <c r="J12" s="32" t="s">
        <v>116</v>
      </c>
      <c r="K12" s="34" t="s">
        <v>117</v>
      </c>
      <c r="L12" s="16" t="s">
        <v>118</v>
      </c>
      <c r="M12" s="17">
        <v>1</v>
      </c>
      <c r="N12" s="115" t="s">
        <v>87</v>
      </c>
      <c r="O12" s="115" t="str">
        <f>IF(H12="","",VLOOKUP(H12,'[1]Procedimientos Publicar'!$C$6:$E$85,3,FALSE))</f>
        <v>SECRETARIA GENERAL</v>
      </c>
      <c r="P12" s="115" t="s">
        <v>88</v>
      </c>
      <c r="Q12" s="27"/>
      <c r="R12" s="27"/>
      <c r="S12" s="34"/>
      <c r="T12" s="35">
        <v>1</v>
      </c>
      <c r="U12" s="27"/>
      <c r="V12" s="18">
        <v>43831</v>
      </c>
      <c r="W12" s="18">
        <v>44074</v>
      </c>
      <c r="X12" s="36">
        <v>43830</v>
      </c>
      <c r="Y12" s="25"/>
      <c r="Z12" s="27"/>
      <c r="AA12" s="37" t="str">
        <f t="shared" si="0"/>
        <v/>
      </c>
      <c r="AB12" s="38" t="str">
        <f t="shared" si="1"/>
        <v/>
      </c>
      <c r="AC12" s="7" t="str">
        <f t="shared" si="2"/>
        <v/>
      </c>
      <c r="AD12" s="41"/>
      <c r="AF12" s="9"/>
      <c r="BG12" s="9" t="str">
        <f t="shared" si="4"/>
        <v>INCUMPLIDA</v>
      </c>
      <c r="BI12" s="1" t="str">
        <f t="shared" si="5"/>
        <v>ABIERTO</v>
      </c>
    </row>
    <row r="13" spans="1:63" ht="35.1" customHeight="1">
      <c r="A13" s="27"/>
      <c r="B13" s="27"/>
      <c r="C13" s="115" t="s">
        <v>80</v>
      </c>
      <c r="D13" s="27"/>
      <c r="E13" s="140"/>
      <c r="F13" s="27"/>
      <c r="G13" s="27">
        <v>9</v>
      </c>
      <c r="H13" s="126" t="s">
        <v>82</v>
      </c>
      <c r="I13" s="29" t="s">
        <v>119</v>
      </c>
      <c r="J13" s="32" t="s">
        <v>116</v>
      </c>
      <c r="K13" s="34" t="s">
        <v>117</v>
      </c>
      <c r="L13" s="16" t="s">
        <v>118</v>
      </c>
      <c r="M13" s="17">
        <v>1</v>
      </c>
      <c r="N13" s="115" t="s">
        <v>87</v>
      </c>
      <c r="O13" s="115" t="str">
        <f>IF(H13="","",VLOOKUP(H13,'[1]Procedimientos Publicar'!$C$6:$E$85,3,FALSE))</f>
        <v>SECRETARIA GENERAL</v>
      </c>
      <c r="P13" s="115" t="s">
        <v>88</v>
      </c>
      <c r="Q13" s="27"/>
      <c r="R13" s="27"/>
      <c r="S13" s="34"/>
      <c r="T13" s="35">
        <v>1</v>
      </c>
      <c r="U13" s="27"/>
      <c r="V13" s="18">
        <v>43831</v>
      </c>
      <c r="W13" s="18">
        <v>44074</v>
      </c>
      <c r="X13" s="36">
        <v>43830</v>
      </c>
      <c r="Y13" s="25"/>
      <c r="Z13" s="27"/>
      <c r="AA13" s="37" t="str">
        <f t="shared" si="0"/>
        <v/>
      </c>
      <c r="AB13" s="38" t="str">
        <f t="shared" si="1"/>
        <v/>
      </c>
      <c r="AC13" s="7" t="str">
        <f t="shared" si="2"/>
        <v/>
      </c>
      <c r="AD13" s="41"/>
      <c r="AF13" s="9"/>
      <c r="BG13" s="9" t="str">
        <f t="shared" si="4"/>
        <v>INCUMPLIDA</v>
      </c>
      <c r="BI13" s="1" t="str">
        <f t="shared" si="5"/>
        <v>ABIERTO</v>
      </c>
    </row>
    <row r="14" spans="1:63" ht="35.1" customHeight="1">
      <c r="A14" s="27"/>
      <c r="B14" s="27"/>
      <c r="C14" s="115" t="s">
        <v>80</v>
      </c>
      <c r="D14" s="27"/>
      <c r="E14" s="140"/>
      <c r="F14" s="27"/>
      <c r="G14" s="27">
        <v>10</v>
      </c>
      <c r="H14" s="126" t="s">
        <v>82</v>
      </c>
      <c r="I14" s="31" t="s">
        <v>120</v>
      </c>
      <c r="J14" s="23"/>
      <c r="K14" s="16"/>
      <c r="L14" s="16"/>
      <c r="M14" s="17"/>
      <c r="N14" s="115" t="s">
        <v>87</v>
      </c>
      <c r="O14" s="115" t="str">
        <f>IF(H14="","",VLOOKUP(H14,'[1]Procedimientos Publicar'!$C$6:$E$85,3,FALSE))</f>
        <v>SECRETARIA GENERAL</v>
      </c>
      <c r="P14" s="115" t="s">
        <v>88</v>
      </c>
      <c r="Q14" s="27"/>
      <c r="R14" s="27"/>
      <c r="S14" s="32"/>
      <c r="T14" s="35">
        <v>1</v>
      </c>
      <c r="U14" s="27"/>
      <c r="V14" s="18"/>
      <c r="W14" s="18"/>
      <c r="X14" s="36">
        <v>43830</v>
      </c>
      <c r="Y14" s="24" t="s">
        <v>121</v>
      </c>
      <c r="Z14" s="27"/>
      <c r="AA14" s="37" t="str">
        <f t="shared" si="0"/>
        <v/>
      </c>
      <c r="AB14" s="38" t="str">
        <f t="shared" si="1"/>
        <v/>
      </c>
      <c r="AC14" s="7" t="str">
        <f t="shared" si="2"/>
        <v/>
      </c>
      <c r="AD14" s="112" t="s">
        <v>122</v>
      </c>
      <c r="AF14" s="9"/>
      <c r="BG14" s="9" t="str">
        <f t="shared" si="4"/>
        <v>INCUMPLIDA</v>
      </c>
      <c r="BI14" s="1" t="str">
        <f t="shared" si="5"/>
        <v>ABIERTO</v>
      </c>
    </row>
    <row r="15" spans="1:63" ht="35.1" customHeight="1">
      <c r="A15" s="27"/>
      <c r="B15" s="27"/>
      <c r="C15" s="115" t="s">
        <v>80</v>
      </c>
      <c r="D15" s="27"/>
      <c r="E15" s="140"/>
      <c r="F15" s="27"/>
      <c r="G15" s="27">
        <v>11</v>
      </c>
      <c r="H15" s="126" t="s">
        <v>82</v>
      </c>
      <c r="I15" s="31" t="s">
        <v>123</v>
      </c>
      <c r="J15" s="23"/>
      <c r="K15" s="16"/>
      <c r="L15" s="16"/>
      <c r="M15" s="17"/>
      <c r="N15" s="115" t="s">
        <v>87</v>
      </c>
      <c r="O15" s="115" t="str">
        <f>IF(H15="","",VLOOKUP(H15,'[1]Procedimientos Publicar'!$C$6:$E$85,3,FALSE))</f>
        <v>SECRETARIA GENERAL</v>
      </c>
      <c r="P15" s="115" t="s">
        <v>88</v>
      </c>
      <c r="Q15" s="27"/>
      <c r="R15" s="27"/>
      <c r="S15" s="32"/>
      <c r="T15" s="35">
        <v>1</v>
      </c>
      <c r="U15" s="27"/>
      <c r="V15" s="18"/>
      <c r="W15" s="18"/>
      <c r="X15" s="36">
        <v>43830</v>
      </c>
      <c r="Y15" s="24" t="s">
        <v>121</v>
      </c>
      <c r="Z15" s="27"/>
      <c r="AA15" s="37" t="str">
        <f t="shared" si="0"/>
        <v/>
      </c>
      <c r="AB15" s="38" t="str">
        <f t="shared" si="1"/>
        <v/>
      </c>
      <c r="AC15" s="7" t="str">
        <f t="shared" si="2"/>
        <v/>
      </c>
      <c r="AD15" s="112" t="s">
        <v>122</v>
      </c>
      <c r="AF15" s="9"/>
      <c r="BG15" s="9" t="str">
        <f t="shared" si="4"/>
        <v>INCUMPLIDA</v>
      </c>
      <c r="BI15" s="1" t="str">
        <f t="shared" si="5"/>
        <v>ABIERTO</v>
      </c>
    </row>
    <row r="16" spans="1:63" ht="35.1" customHeight="1">
      <c r="A16" s="27"/>
      <c r="B16" s="27"/>
      <c r="C16" s="115" t="s">
        <v>80</v>
      </c>
      <c r="D16" s="27"/>
      <c r="E16" s="140"/>
      <c r="F16" s="27"/>
      <c r="G16" s="27">
        <v>12</v>
      </c>
      <c r="H16" s="126" t="s">
        <v>82</v>
      </c>
      <c r="I16" s="28" t="s">
        <v>124</v>
      </c>
      <c r="J16" s="29" t="s">
        <v>101</v>
      </c>
      <c r="K16" s="16" t="s">
        <v>102</v>
      </c>
      <c r="L16" s="16" t="s">
        <v>125</v>
      </c>
      <c r="M16" s="17">
        <v>1</v>
      </c>
      <c r="N16" s="115" t="s">
        <v>87</v>
      </c>
      <c r="O16" s="115" t="str">
        <f>IF(H16="","",VLOOKUP(H16,'[1]Procedimientos Publicar'!$C$6:$E$85,3,FALSE))</f>
        <v>SECRETARIA GENERAL</v>
      </c>
      <c r="P16" s="115" t="s">
        <v>88</v>
      </c>
      <c r="Q16" s="27"/>
      <c r="R16" s="27"/>
      <c r="S16" s="32"/>
      <c r="T16" s="35">
        <v>1</v>
      </c>
      <c r="U16" s="27"/>
      <c r="V16" s="18">
        <v>43617</v>
      </c>
      <c r="W16" s="18">
        <v>43830</v>
      </c>
      <c r="X16" s="36">
        <v>43830</v>
      </c>
      <c r="Y16" s="22" t="s">
        <v>104</v>
      </c>
      <c r="Z16" s="27">
        <v>1</v>
      </c>
      <c r="AA16" s="37">
        <f t="shared" si="0"/>
        <v>1</v>
      </c>
      <c r="AB16" s="38">
        <f t="shared" si="1"/>
        <v>1</v>
      </c>
      <c r="AC16" s="7" t="str">
        <f t="shared" si="2"/>
        <v>OK</v>
      </c>
      <c r="AD16" s="40" t="s">
        <v>126</v>
      </c>
      <c r="AF16" s="9" t="str">
        <f t="shared" si="3"/>
        <v>CUMPLIDA</v>
      </c>
      <c r="BG16" s="9" t="str">
        <f t="shared" si="4"/>
        <v>CUMPLIDA</v>
      </c>
      <c r="BI16" s="1" t="str">
        <f t="shared" si="5"/>
        <v>CERRADO</v>
      </c>
    </row>
    <row r="17" spans="1:61" ht="35.1" customHeight="1">
      <c r="A17" s="27"/>
      <c r="B17" s="27"/>
      <c r="C17" s="115" t="s">
        <v>80</v>
      </c>
      <c r="D17" s="27"/>
      <c r="E17" s="140"/>
      <c r="F17" s="27"/>
      <c r="G17" s="27">
        <v>13</v>
      </c>
      <c r="H17" s="126" t="s">
        <v>82</v>
      </c>
      <c r="I17" s="28" t="s">
        <v>127</v>
      </c>
      <c r="J17" s="29" t="s">
        <v>101</v>
      </c>
      <c r="K17" s="16" t="s">
        <v>102</v>
      </c>
      <c r="L17" s="16" t="s">
        <v>125</v>
      </c>
      <c r="M17" s="17">
        <v>1</v>
      </c>
      <c r="N17" s="115" t="s">
        <v>87</v>
      </c>
      <c r="O17" s="115" t="str">
        <f>IF(H17="","",VLOOKUP(H17,'[1]Procedimientos Publicar'!$C$6:$E$85,3,FALSE))</f>
        <v>SECRETARIA GENERAL</v>
      </c>
      <c r="P17" s="115" t="s">
        <v>88</v>
      </c>
      <c r="Q17" s="27"/>
      <c r="R17" s="27"/>
      <c r="S17" s="32"/>
      <c r="T17" s="35">
        <v>1</v>
      </c>
      <c r="U17" s="27"/>
      <c r="V17" s="18">
        <v>43617</v>
      </c>
      <c r="W17" s="18">
        <v>43830</v>
      </c>
      <c r="X17" s="36">
        <v>43830</v>
      </c>
      <c r="Y17" s="22" t="s">
        <v>104</v>
      </c>
      <c r="Z17" s="27">
        <v>1</v>
      </c>
      <c r="AA17" s="37">
        <f t="shared" si="0"/>
        <v>1</v>
      </c>
      <c r="AB17" s="38">
        <f t="shared" si="1"/>
        <v>1</v>
      </c>
      <c r="AC17" s="7" t="str">
        <f t="shared" si="2"/>
        <v>OK</v>
      </c>
      <c r="AD17" s="40" t="s">
        <v>126</v>
      </c>
      <c r="AF17" s="9" t="str">
        <f t="shared" si="3"/>
        <v>CUMPLIDA</v>
      </c>
      <c r="BG17" s="9" t="str">
        <f t="shared" si="4"/>
        <v>CUMPLIDA</v>
      </c>
      <c r="BI17" s="1" t="str">
        <f t="shared" si="5"/>
        <v>CERRADO</v>
      </c>
    </row>
    <row r="18" spans="1:61" ht="35.1" customHeight="1">
      <c r="A18" s="27"/>
      <c r="B18" s="27"/>
      <c r="C18" s="115" t="s">
        <v>80</v>
      </c>
      <c r="D18" s="27"/>
      <c r="E18" s="140"/>
      <c r="F18" s="27"/>
      <c r="G18" s="27">
        <v>14</v>
      </c>
      <c r="H18" s="126" t="s">
        <v>82</v>
      </c>
      <c r="I18" s="28" t="s">
        <v>128</v>
      </c>
      <c r="J18" s="29" t="s">
        <v>101</v>
      </c>
      <c r="K18" s="16" t="s">
        <v>102</v>
      </c>
      <c r="L18" s="16" t="s">
        <v>125</v>
      </c>
      <c r="M18" s="17">
        <v>1</v>
      </c>
      <c r="N18" s="115" t="s">
        <v>87</v>
      </c>
      <c r="O18" s="115" t="str">
        <f>IF(H18="","",VLOOKUP(H18,'[1]Procedimientos Publicar'!$C$6:$E$85,3,FALSE))</f>
        <v>SECRETARIA GENERAL</v>
      </c>
      <c r="P18" s="115" t="s">
        <v>88</v>
      </c>
      <c r="Q18" s="27"/>
      <c r="R18" s="27"/>
      <c r="S18" s="32"/>
      <c r="T18" s="35">
        <v>1</v>
      </c>
      <c r="U18" s="27"/>
      <c r="V18" s="18">
        <v>43617</v>
      </c>
      <c r="W18" s="18">
        <v>43830</v>
      </c>
      <c r="X18" s="36">
        <v>43830</v>
      </c>
      <c r="Y18" s="22" t="s">
        <v>104</v>
      </c>
      <c r="Z18" s="27">
        <v>1</v>
      </c>
      <c r="AA18" s="37">
        <f t="shared" si="0"/>
        <v>1</v>
      </c>
      <c r="AB18" s="38">
        <f t="shared" si="1"/>
        <v>1</v>
      </c>
      <c r="AC18" s="7" t="str">
        <f t="shared" si="2"/>
        <v>OK</v>
      </c>
      <c r="AD18" s="40" t="s">
        <v>126</v>
      </c>
      <c r="AF18" s="9" t="str">
        <f t="shared" si="3"/>
        <v>CUMPLIDA</v>
      </c>
      <c r="BG18" s="9" t="str">
        <f t="shared" si="4"/>
        <v>CUMPLIDA</v>
      </c>
      <c r="BI18" s="1" t="str">
        <f t="shared" si="5"/>
        <v>CERRADO</v>
      </c>
    </row>
    <row r="19" spans="1:61" ht="35.1" customHeight="1">
      <c r="A19" s="27"/>
      <c r="B19" s="27"/>
      <c r="C19" s="115" t="s">
        <v>80</v>
      </c>
      <c r="D19" s="27"/>
      <c r="E19" s="140"/>
      <c r="F19" s="27"/>
      <c r="G19" s="27">
        <v>15</v>
      </c>
      <c r="H19" s="126" t="s">
        <v>82</v>
      </c>
      <c r="I19" s="28" t="s">
        <v>129</v>
      </c>
      <c r="J19" s="29" t="s">
        <v>101</v>
      </c>
      <c r="K19" s="34" t="s">
        <v>130</v>
      </c>
      <c r="L19" s="16" t="s">
        <v>131</v>
      </c>
      <c r="M19" s="17">
        <v>1</v>
      </c>
      <c r="N19" s="115" t="s">
        <v>87</v>
      </c>
      <c r="O19" s="115" t="str">
        <f>IF(H19="","",VLOOKUP(H19,'[1]Procedimientos Publicar'!$C$6:$E$85,3,FALSE))</f>
        <v>SECRETARIA GENERAL</v>
      </c>
      <c r="P19" s="115" t="s">
        <v>88</v>
      </c>
      <c r="Q19" s="27"/>
      <c r="R19" s="27"/>
      <c r="S19" s="34"/>
      <c r="T19" s="35">
        <v>1</v>
      </c>
      <c r="U19" s="27"/>
      <c r="V19" s="18">
        <v>43831</v>
      </c>
      <c r="W19" s="18">
        <v>44104</v>
      </c>
      <c r="X19" s="36">
        <v>43830</v>
      </c>
      <c r="Y19" s="25"/>
      <c r="Z19" s="27"/>
      <c r="AA19" s="37" t="str">
        <f t="shared" si="0"/>
        <v/>
      </c>
      <c r="AB19" s="38" t="str">
        <f t="shared" si="1"/>
        <v/>
      </c>
      <c r="AC19" s="7" t="str">
        <f t="shared" si="2"/>
        <v/>
      </c>
      <c r="AD19" s="41"/>
      <c r="AF19" s="9"/>
      <c r="BG19" s="9" t="str">
        <f t="shared" si="4"/>
        <v>INCUMPLIDA</v>
      </c>
      <c r="BI19" s="1" t="str">
        <f t="shared" si="5"/>
        <v>ABIERTO</v>
      </c>
    </row>
    <row r="20" spans="1:61" ht="69" customHeight="1">
      <c r="C20" s="10"/>
      <c r="E20" s="134"/>
      <c r="H20" s="127"/>
      <c r="I20" s="63"/>
      <c r="J20" s="63"/>
      <c r="K20" s="20"/>
      <c r="L20" s="20"/>
      <c r="M20" s="50"/>
      <c r="N20" s="10"/>
      <c r="O20" s="10"/>
      <c r="P20" s="10"/>
      <c r="S20" s="20"/>
      <c r="T20" s="42"/>
      <c r="V20" s="14"/>
      <c r="W20" s="14"/>
      <c r="X20" s="5"/>
      <c r="Y20" s="21"/>
      <c r="AA20" s="6"/>
      <c r="AB20" s="8"/>
      <c r="AD20" s="55"/>
      <c r="AF20" s="125"/>
      <c r="BG20" s="125"/>
    </row>
    <row r="21" spans="1:61" ht="69" customHeight="1">
      <c r="C21" s="10"/>
      <c r="E21" s="134"/>
      <c r="H21" s="127"/>
      <c r="I21" s="63"/>
      <c r="J21" s="63"/>
      <c r="K21" s="20"/>
      <c r="L21" s="20"/>
      <c r="M21" s="50"/>
      <c r="N21" s="10"/>
      <c r="O21" s="10"/>
      <c r="P21" s="10"/>
      <c r="S21" s="20"/>
      <c r="T21" s="42"/>
      <c r="V21" s="14"/>
      <c r="W21" s="14"/>
      <c r="X21" s="5"/>
      <c r="Y21" s="65"/>
      <c r="AA21" s="6"/>
      <c r="AB21" s="8"/>
      <c r="AD21" s="45"/>
      <c r="BG21" s="125"/>
    </row>
    <row r="22" spans="1:61" ht="69" customHeight="1">
      <c r="C22" s="10"/>
      <c r="E22" s="134"/>
      <c r="H22" s="127"/>
      <c r="I22" s="63"/>
      <c r="J22" s="20"/>
      <c r="K22" s="20"/>
      <c r="L22" s="20"/>
      <c r="M22" s="50"/>
      <c r="N22" s="10"/>
      <c r="O22" s="10"/>
      <c r="P22" s="10"/>
      <c r="S22" s="20"/>
      <c r="T22" s="42"/>
      <c r="V22" s="14"/>
      <c r="W22" s="14"/>
      <c r="X22" s="5"/>
      <c r="Y22" s="65"/>
      <c r="AA22" s="6"/>
      <c r="AB22" s="8"/>
      <c r="AD22" s="45"/>
      <c r="BG22" s="125"/>
    </row>
    <row r="23" spans="1:61" ht="69" customHeight="1">
      <c r="C23" s="10"/>
      <c r="E23" s="134"/>
      <c r="H23" s="127"/>
      <c r="I23" s="66"/>
      <c r="J23" s="20"/>
      <c r="K23" s="21"/>
      <c r="L23" s="20"/>
      <c r="M23" s="50"/>
      <c r="N23" s="10"/>
      <c r="O23" s="10"/>
      <c r="P23" s="10"/>
      <c r="S23" s="21"/>
      <c r="T23" s="42"/>
      <c r="V23" s="14"/>
      <c r="W23" s="14"/>
      <c r="X23" s="5"/>
      <c r="Y23" s="65"/>
      <c r="AA23" s="6"/>
      <c r="AB23" s="8"/>
      <c r="AD23" s="45"/>
      <c r="BG23" s="125"/>
    </row>
    <row r="24" spans="1:61" ht="69" customHeight="1">
      <c r="C24" s="10"/>
      <c r="E24" s="134"/>
      <c r="H24" s="127"/>
      <c r="I24" s="63"/>
      <c r="J24" s="20"/>
      <c r="K24" s="21"/>
      <c r="L24" s="20"/>
      <c r="M24" s="50"/>
      <c r="N24" s="10"/>
      <c r="O24" s="10"/>
      <c r="P24" s="10"/>
      <c r="S24" s="21"/>
      <c r="T24" s="42"/>
      <c r="V24" s="14"/>
      <c r="W24" s="14"/>
      <c r="X24" s="5"/>
      <c r="Y24" s="65"/>
      <c r="AA24" s="6"/>
      <c r="AB24" s="8"/>
      <c r="AD24" s="45"/>
      <c r="BG24" s="125"/>
    </row>
    <row r="25" spans="1:61" ht="69" customHeight="1">
      <c r="C25" s="10"/>
      <c r="E25" s="134"/>
      <c r="H25" s="127"/>
      <c r="I25" s="64"/>
      <c r="J25" s="67"/>
      <c r="K25" s="20"/>
      <c r="L25" s="20"/>
      <c r="M25" s="50"/>
      <c r="N25" s="10"/>
      <c r="O25" s="10"/>
      <c r="P25" s="10"/>
      <c r="S25" s="20"/>
      <c r="T25" s="42"/>
      <c r="V25" s="14"/>
      <c r="W25" s="14"/>
      <c r="X25" s="5"/>
      <c r="Y25" s="68"/>
      <c r="AA25" s="6"/>
      <c r="AB25" s="8"/>
      <c r="AD25" s="21"/>
      <c r="AF25" s="125"/>
      <c r="BG25" s="125"/>
    </row>
    <row r="26" spans="1:61" ht="69" customHeight="1">
      <c r="C26" s="10"/>
      <c r="E26" s="134"/>
      <c r="H26" s="127"/>
      <c r="I26" s="64"/>
      <c r="J26" s="67"/>
      <c r="K26" s="20"/>
      <c r="L26" s="20"/>
      <c r="M26" s="50"/>
      <c r="N26" s="10"/>
      <c r="O26" s="10"/>
      <c r="P26" s="10"/>
      <c r="S26" s="20"/>
      <c r="T26" s="42"/>
      <c r="V26" s="14"/>
      <c r="W26" s="14"/>
      <c r="X26" s="5"/>
      <c r="Y26" s="68"/>
      <c r="AA26" s="6"/>
      <c r="AB26" s="8"/>
      <c r="AD26" s="21"/>
      <c r="AF26" s="125"/>
      <c r="BG26" s="125"/>
    </row>
    <row r="27" spans="1:61" ht="69" customHeight="1">
      <c r="C27" s="10"/>
      <c r="E27" s="134"/>
      <c r="H27" s="127"/>
      <c r="I27" s="55"/>
      <c r="J27" s="63"/>
      <c r="K27" s="20"/>
      <c r="L27" s="20"/>
      <c r="M27" s="50"/>
      <c r="N27" s="10"/>
      <c r="O27" s="10"/>
      <c r="P27" s="10"/>
      <c r="S27" s="20"/>
      <c r="T27" s="42"/>
      <c r="V27" s="14"/>
      <c r="W27" s="14"/>
      <c r="X27" s="5"/>
      <c r="Y27" s="21"/>
      <c r="AA27" s="6"/>
      <c r="AB27" s="8"/>
      <c r="AD27" s="55"/>
      <c r="AF27" s="125"/>
      <c r="BG27" s="125"/>
    </row>
    <row r="28" spans="1:61" ht="69" customHeight="1">
      <c r="C28" s="10"/>
      <c r="E28" s="134"/>
      <c r="H28" s="127"/>
      <c r="I28" s="55"/>
      <c r="J28" s="63"/>
      <c r="K28" s="20"/>
      <c r="L28" s="20"/>
      <c r="M28" s="50"/>
      <c r="N28" s="10"/>
      <c r="O28" s="10"/>
      <c r="P28" s="10"/>
      <c r="S28" s="20"/>
      <c r="T28" s="42"/>
      <c r="V28" s="14"/>
      <c r="W28" s="14"/>
      <c r="X28" s="5"/>
      <c r="Y28" s="21"/>
      <c r="AA28" s="6"/>
      <c r="AB28" s="8"/>
      <c r="AD28" s="55"/>
      <c r="AF28" s="125"/>
      <c r="BG28" s="125"/>
    </row>
    <row r="29" spans="1:61" ht="69" customHeight="1">
      <c r="C29" s="10"/>
      <c r="E29" s="134"/>
      <c r="H29" s="127"/>
      <c r="I29" s="55"/>
      <c r="J29" s="63"/>
      <c r="K29" s="20"/>
      <c r="L29" s="20"/>
      <c r="M29" s="50"/>
      <c r="N29" s="10"/>
      <c r="O29" s="10"/>
      <c r="P29" s="10"/>
      <c r="S29" s="20"/>
      <c r="T29" s="42"/>
      <c r="V29" s="14"/>
      <c r="W29" s="14"/>
      <c r="X29" s="5"/>
      <c r="Y29" s="21"/>
      <c r="AA29" s="6"/>
      <c r="AB29" s="8"/>
      <c r="AD29" s="55"/>
      <c r="AF29" s="125"/>
      <c r="BG29" s="125"/>
    </row>
    <row r="30" spans="1:61" ht="69" customHeight="1">
      <c r="C30" s="10"/>
      <c r="E30" s="134"/>
      <c r="H30" s="127"/>
      <c r="I30" s="55"/>
      <c r="J30" s="63"/>
      <c r="K30" s="21"/>
      <c r="L30" s="20"/>
      <c r="M30" s="50"/>
      <c r="N30" s="10"/>
      <c r="O30" s="10"/>
      <c r="P30" s="10"/>
      <c r="S30" s="21"/>
      <c r="T30" s="42"/>
      <c r="V30" s="14"/>
      <c r="W30" s="14"/>
      <c r="X30" s="5"/>
      <c r="Y30" s="65"/>
      <c r="AA30" s="6"/>
      <c r="AB30" s="8"/>
      <c r="AD30" s="45"/>
      <c r="BG30" s="125"/>
    </row>
    <row r="31" spans="1:61" ht="69" customHeight="1">
      <c r="C31" s="10"/>
      <c r="E31" s="135"/>
      <c r="H31" s="127"/>
      <c r="I31" s="55"/>
      <c r="N31" s="10"/>
      <c r="O31" s="10"/>
      <c r="P31" s="10"/>
      <c r="T31" s="42"/>
      <c r="X31" s="5"/>
      <c r="AA31" s="6"/>
      <c r="AB31" s="8"/>
      <c r="AF31" s="125"/>
      <c r="BG31" s="125"/>
    </row>
    <row r="32" spans="1:61" ht="69" customHeight="1">
      <c r="C32" s="10"/>
      <c r="E32" s="135"/>
      <c r="H32" s="127"/>
      <c r="I32" s="55"/>
      <c r="N32" s="10"/>
      <c r="O32" s="10"/>
      <c r="P32" s="10"/>
      <c r="T32" s="42"/>
      <c r="X32" s="5"/>
      <c r="AA32" s="6"/>
      <c r="AB32" s="8"/>
      <c r="AF32" s="125"/>
      <c r="BG32" s="125"/>
    </row>
    <row r="33" spans="3:59" ht="69" customHeight="1">
      <c r="C33" s="10"/>
      <c r="E33" s="135"/>
      <c r="H33" s="127"/>
      <c r="I33" s="69"/>
      <c r="N33" s="10"/>
      <c r="O33" s="10"/>
      <c r="P33" s="10"/>
      <c r="T33" s="42"/>
      <c r="X33" s="5"/>
      <c r="AA33" s="6"/>
      <c r="AB33" s="8"/>
      <c r="AF33" s="125"/>
      <c r="BG33" s="125"/>
    </row>
    <row r="34" spans="3:59" ht="69" customHeight="1">
      <c r="C34" s="10"/>
      <c r="E34" s="129"/>
      <c r="H34" s="57"/>
      <c r="I34" s="123"/>
      <c r="J34" s="123"/>
      <c r="K34" s="123"/>
      <c r="L34" s="70"/>
      <c r="N34" s="10"/>
      <c r="O34" s="10"/>
      <c r="P34" s="10"/>
      <c r="S34" s="123"/>
      <c r="T34" s="42"/>
      <c r="V34" s="128"/>
      <c r="W34" s="128"/>
      <c r="X34" s="5"/>
      <c r="Y34" s="123"/>
      <c r="AA34" s="6"/>
      <c r="AB34" s="8"/>
      <c r="AD34" s="58"/>
      <c r="AF34" s="125"/>
      <c r="BG34" s="125"/>
    </row>
    <row r="35" spans="3:59" ht="69" customHeight="1">
      <c r="C35" s="10"/>
      <c r="E35" s="129"/>
      <c r="H35" s="57"/>
      <c r="I35" s="72"/>
      <c r="J35" s="123"/>
      <c r="K35" s="123"/>
      <c r="L35" s="73"/>
      <c r="N35" s="10"/>
      <c r="O35" s="10"/>
      <c r="P35" s="10"/>
      <c r="S35" s="123"/>
      <c r="T35" s="42"/>
      <c r="V35" s="74"/>
      <c r="W35" s="75"/>
      <c r="X35" s="5"/>
      <c r="Y35" s="123"/>
      <c r="AA35" s="6"/>
      <c r="AB35" s="8"/>
      <c r="AD35" s="58"/>
      <c r="AF35" s="125"/>
      <c r="BG35" s="125"/>
    </row>
    <row r="36" spans="3:59" ht="69" customHeight="1">
      <c r="C36" s="10"/>
      <c r="E36" s="129"/>
      <c r="H36" s="57"/>
      <c r="I36" s="55"/>
      <c r="J36" s="55"/>
      <c r="K36" s="55"/>
      <c r="L36" s="69"/>
      <c r="N36" s="10"/>
      <c r="O36" s="10"/>
      <c r="P36" s="10"/>
      <c r="S36" s="55"/>
      <c r="T36" s="42"/>
      <c r="V36" s="128"/>
      <c r="W36" s="128"/>
      <c r="X36" s="5"/>
      <c r="Y36" s="123"/>
      <c r="AA36" s="6"/>
      <c r="AB36" s="8"/>
      <c r="AD36" s="123"/>
      <c r="BG36" s="125"/>
    </row>
    <row r="37" spans="3:59" ht="69" customHeight="1">
      <c r="C37" s="10"/>
      <c r="E37" s="134"/>
      <c r="H37" s="127"/>
      <c r="I37" s="61"/>
      <c r="J37" s="61"/>
      <c r="K37" s="61"/>
      <c r="L37" s="61"/>
      <c r="N37" s="10"/>
      <c r="O37" s="10"/>
      <c r="P37" s="127"/>
      <c r="S37" s="61"/>
      <c r="T37" s="42"/>
      <c r="V37" s="76"/>
      <c r="W37" s="76"/>
      <c r="X37" s="5"/>
      <c r="Y37" s="77"/>
      <c r="AA37" s="6"/>
      <c r="AB37" s="8"/>
      <c r="AD37" s="78"/>
      <c r="AF37" s="125"/>
      <c r="BG37" s="125"/>
    </row>
    <row r="38" spans="3:59" ht="69" customHeight="1">
      <c r="C38" s="10"/>
      <c r="E38" s="134"/>
      <c r="H38" s="127"/>
      <c r="I38" s="61"/>
      <c r="J38" s="79"/>
      <c r="K38" s="79"/>
      <c r="L38" s="79"/>
      <c r="N38" s="10"/>
      <c r="O38" s="10"/>
      <c r="P38" s="127"/>
      <c r="S38" s="79"/>
      <c r="T38" s="42"/>
      <c r="U38" s="79"/>
      <c r="V38" s="76"/>
      <c r="W38" s="76"/>
      <c r="X38" s="5"/>
      <c r="Y38" s="123"/>
      <c r="AA38" s="6"/>
      <c r="AB38" s="8"/>
      <c r="AD38" s="61"/>
      <c r="BG38" s="125"/>
    </row>
    <row r="39" spans="3:59" ht="69" customHeight="1">
      <c r="C39" s="10"/>
      <c r="E39" s="134"/>
      <c r="H39" s="127"/>
      <c r="I39" s="61"/>
      <c r="J39" s="79"/>
      <c r="K39" s="79"/>
      <c r="L39" s="79"/>
      <c r="N39" s="10"/>
      <c r="O39" s="10"/>
      <c r="P39" s="127"/>
      <c r="S39" s="79"/>
      <c r="T39" s="42"/>
      <c r="V39" s="76"/>
      <c r="W39" s="76"/>
      <c r="X39" s="5"/>
      <c r="Y39" s="123"/>
      <c r="AA39" s="6"/>
      <c r="AB39" s="8"/>
      <c r="AD39" s="123"/>
      <c r="AF39" s="125"/>
      <c r="BG39" s="125"/>
    </row>
    <row r="40" spans="3:59" ht="69" customHeight="1">
      <c r="C40" s="10"/>
      <c r="E40" s="134"/>
      <c r="H40" s="127"/>
      <c r="I40" s="61"/>
      <c r="J40" s="80"/>
      <c r="K40" s="61"/>
      <c r="L40" s="79"/>
      <c r="N40" s="10"/>
      <c r="O40" s="10"/>
      <c r="P40" s="79"/>
      <c r="S40" s="61"/>
      <c r="T40" s="42"/>
      <c r="V40" s="81"/>
      <c r="W40" s="81"/>
      <c r="X40" s="5"/>
      <c r="Y40" s="123"/>
      <c r="AA40" s="6"/>
      <c r="AB40" s="8"/>
      <c r="AD40" s="123"/>
      <c r="AF40" s="125"/>
      <c r="BG40" s="125"/>
    </row>
    <row r="41" spans="3:59" ht="69" customHeight="1">
      <c r="C41" s="10"/>
      <c r="E41" s="134"/>
      <c r="H41" s="127"/>
      <c r="I41" s="61"/>
      <c r="J41" s="79"/>
      <c r="K41" s="79"/>
      <c r="L41" s="79"/>
      <c r="N41" s="10"/>
      <c r="O41" s="10"/>
      <c r="P41" s="127"/>
      <c r="S41" s="79"/>
      <c r="T41" s="42"/>
      <c r="V41" s="76"/>
      <c r="W41" s="76"/>
      <c r="X41" s="5"/>
      <c r="Y41" s="123"/>
      <c r="AA41" s="6"/>
      <c r="AB41" s="8"/>
      <c r="AD41" s="58"/>
      <c r="AF41" s="125"/>
      <c r="BG41" s="125"/>
    </row>
    <row r="42" spans="3:59" ht="69" customHeight="1">
      <c r="C42" s="10"/>
      <c r="E42" s="136"/>
      <c r="H42" s="127"/>
      <c r="I42" s="55"/>
      <c r="J42" s="43"/>
      <c r="K42" s="43"/>
      <c r="L42" s="43"/>
      <c r="M42" s="44"/>
      <c r="N42" s="10"/>
      <c r="O42" s="10"/>
      <c r="P42" s="10"/>
      <c r="S42" s="43"/>
      <c r="T42" s="42"/>
      <c r="V42" s="14"/>
      <c r="W42" s="14"/>
      <c r="X42" s="5"/>
      <c r="Y42" s="11"/>
      <c r="AA42" s="6"/>
      <c r="AB42" s="8"/>
      <c r="AD42" s="59"/>
      <c r="AF42" s="125"/>
      <c r="BG42" s="125"/>
    </row>
    <row r="43" spans="3:59" ht="69" customHeight="1">
      <c r="C43" s="10"/>
      <c r="E43" s="136"/>
      <c r="H43" s="127"/>
      <c r="I43" s="55"/>
      <c r="J43" s="82"/>
      <c r="K43" s="43"/>
      <c r="L43" s="43"/>
      <c r="M43" s="46"/>
      <c r="N43" s="10"/>
      <c r="O43" s="10"/>
      <c r="P43" s="10"/>
      <c r="S43" s="43"/>
      <c r="T43" s="42"/>
      <c r="V43" s="47"/>
      <c r="W43" s="47"/>
      <c r="X43" s="5"/>
      <c r="Y43" s="11"/>
      <c r="AA43" s="6"/>
      <c r="AB43" s="8"/>
      <c r="AD43" s="59"/>
      <c r="AF43" s="125"/>
      <c r="BG43" s="125"/>
    </row>
    <row r="44" spans="3:59" ht="69" customHeight="1">
      <c r="C44" s="10"/>
      <c r="E44" s="136"/>
      <c r="H44" s="127"/>
      <c r="I44" s="69"/>
      <c r="J44" s="69"/>
      <c r="K44" s="11"/>
      <c r="L44" s="43"/>
      <c r="M44" s="44"/>
      <c r="N44" s="10"/>
      <c r="O44" s="10"/>
      <c r="P44" s="10"/>
      <c r="S44" s="11"/>
      <c r="T44" s="42"/>
      <c r="V44" s="14"/>
      <c r="W44" s="14"/>
      <c r="X44" s="5"/>
      <c r="Y44" s="11"/>
      <c r="AA44" s="6"/>
      <c r="AB44" s="8"/>
      <c r="AD44" s="13"/>
      <c r="AF44" s="125"/>
      <c r="BG44" s="125"/>
    </row>
    <row r="45" spans="3:59" ht="69" customHeight="1">
      <c r="C45" s="10"/>
      <c r="E45" s="136"/>
      <c r="H45" s="127"/>
      <c r="I45" s="83"/>
      <c r="J45" s="11"/>
      <c r="K45" s="11"/>
      <c r="L45" s="13"/>
      <c r="M45" s="49"/>
      <c r="N45" s="10"/>
      <c r="O45" s="10"/>
      <c r="P45" s="10"/>
      <c r="S45" s="11"/>
      <c r="T45" s="42"/>
      <c r="V45" s="14"/>
      <c r="W45" s="14"/>
      <c r="X45" s="5"/>
      <c r="Y45" s="11"/>
      <c r="AA45" s="6"/>
      <c r="AB45" s="8"/>
      <c r="AD45" s="59"/>
      <c r="AF45" s="125"/>
      <c r="BG45" s="125"/>
    </row>
    <row r="46" spans="3:59" ht="69" customHeight="1">
      <c r="C46" s="10"/>
      <c r="E46" s="136"/>
      <c r="H46" s="127"/>
      <c r="I46" s="55"/>
      <c r="J46" s="11"/>
      <c r="K46" s="11"/>
      <c r="L46" s="84"/>
      <c r="M46" s="50"/>
      <c r="N46" s="10"/>
      <c r="O46" s="10"/>
      <c r="P46" s="10"/>
      <c r="S46" s="11"/>
      <c r="T46" s="42"/>
      <c r="V46" s="14"/>
      <c r="W46" s="45"/>
      <c r="X46" s="5"/>
      <c r="Y46" s="11"/>
      <c r="AA46" s="6"/>
      <c r="AB46" s="8"/>
      <c r="AD46" s="13"/>
      <c r="AF46" s="125"/>
      <c r="BG46" s="125"/>
    </row>
    <row r="47" spans="3:59" ht="69" customHeight="1">
      <c r="C47" s="10"/>
      <c r="E47" s="136"/>
      <c r="H47" s="127"/>
      <c r="I47" s="69"/>
      <c r="J47" s="11"/>
      <c r="K47" s="20"/>
      <c r="L47" s="20"/>
      <c r="M47" s="44"/>
      <c r="N47" s="10"/>
      <c r="O47" s="10"/>
      <c r="P47" s="10"/>
      <c r="S47" s="20"/>
      <c r="T47" s="42"/>
      <c r="V47" s="14"/>
      <c r="W47" s="14"/>
      <c r="X47" s="5"/>
      <c r="Y47" s="11"/>
      <c r="AA47" s="6"/>
      <c r="AB47" s="8"/>
      <c r="AD47" s="13"/>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row>
    <row r="48" spans="3:59" ht="69" customHeight="1">
      <c r="C48" s="10"/>
      <c r="E48" s="136"/>
      <c r="H48" s="127"/>
      <c r="I48" s="55"/>
      <c r="J48" s="11"/>
      <c r="K48" s="11"/>
      <c r="L48" s="11"/>
      <c r="M48" s="49"/>
      <c r="N48" s="10"/>
      <c r="O48" s="10"/>
      <c r="P48" s="10"/>
      <c r="S48" s="11"/>
      <c r="T48" s="42"/>
      <c r="V48" s="14"/>
      <c r="W48" s="14"/>
      <c r="X48" s="5"/>
      <c r="Y48" s="11"/>
      <c r="AA48" s="6"/>
      <c r="AB48" s="8"/>
      <c r="AD48" s="13"/>
      <c r="AF48" s="125"/>
      <c r="BG48" s="125"/>
    </row>
    <row r="49" spans="3:59" ht="69" customHeight="1">
      <c r="C49" s="10"/>
      <c r="E49" s="136"/>
      <c r="H49" s="127"/>
      <c r="I49" s="55"/>
      <c r="J49" s="11"/>
      <c r="K49" s="11"/>
      <c r="L49" s="11"/>
      <c r="M49" s="49"/>
      <c r="N49" s="10"/>
      <c r="O49" s="10"/>
      <c r="P49" s="10"/>
      <c r="S49" s="11"/>
      <c r="T49" s="42"/>
      <c r="V49" s="14"/>
      <c r="W49" s="14"/>
      <c r="X49" s="5"/>
      <c r="Y49" s="11"/>
      <c r="AA49" s="6"/>
      <c r="AB49" s="8"/>
      <c r="AD49" s="13"/>
      <c r="AF49" s="125"/>
      <c r="BG49" s="125"/>
    </row>
    <row r="50" spans="3:59" ht="69" customHeight="1">
      <c r="C50" s="10"/>
      <c r="E50" s="136"/>
      <c r="H50" s="127"/>
      <c r="I50" s="55"/>
      <c r="J50" s="11"/>
      <c r="K50" s="11"/>
      <c r="L50" s="11"/>
      <c r="M50" s="49"/>
      <c r="N50" s="10"/>
      <c r="O50" s="10"/>
      <c r="P50" s="10"/>
      <c r="S50" s="11"/>
      <c r="T50" s="42"/>
      <c r="V50" s="14"/>
      <c r="W50" s="14"/>
      <c r="X50" s="5"/>
      <c r="Y50" s="11"/>
      <c r="AA50" s="6"/>
      <c r="AB50" s="8"/>
      <c r="AD50" s="49"/>
      <c r="AF50" s="125"/>
      <c r="BG50" s="125"/>
    </row>
    <row r="51" spans="3:59" ht="69" customHeight="1">
      <c r="C51" s="10"/>
      <c r="E51" s="136"/>
      <c r="H51" s="127"/>
      <c r="I51" s="55"/>
      <c r="J51" s="20"/>
      <c r="K51" s="20"/>
      <c r="L51" s="20"/>
      <c r="M51" s="50"/>
      <c r="N51" s="10"/>
      <c r="O51" s="10"/>
      <c r="P51" s="10"/>
      <c r="S51" s="20"/>
      <c r="T51" s="42"/>
      <c r="V51" s="14"/>
      <c r="W51" s="14"/>
      <c r="X51" s="5"/>
      <c r="Y51" s="11"/>
      <c r="AA51" s="6"/>
      <c r="AB51" s="8"/>
      <c r="AD51" s="13"/>
      <c r="AF51" s="125"/>
      <c r="BG51" s="125"/>
    </row>
    <row r="52" spans="3:59" ht="69" customHeight="1">
      <c r="C52" s="10"/>
      <c r="E52" s="134"/>
      <c r="H52" s="127"/>
      <c r="I52" s="61"/>
      <c r="J52" s="85"/>
      <c r="N52" s="10"/>
      <c r="O52" s="10"/>
      <c r="P52" s="10"/>
      <c r="T52" s="42"/>
      <c r="X52" s="5"/>
      <c r="Y52" s="56"/>
      <c r="AA52" s="6"/>
      <c r="AB52" s="8"/>
      <c r="AD52" s="11"/>
      <c r="AF52" s="125"/>
      <c r="BG52" s="125"/>
    </row>
    <row r="53" spans="3:59" ht="69" customHeight="1">
      <c r="C53" s="10"/>
      <c r="E53" s="134"/>
      <c r="H53" s="127"/>
      <c r="I53" s="55"/>
      <c r="J53" s="85"/>
      <c r="N53" s="10"/>
      <c r="O53" s="10"/>
      <c r="P53" s="10"/>
      <c r="T53" s="42"/>
      <c r="X53" s="5"/>
      <c r="Y53" s="56"/>
      <c r="AA53" s="6"/>
      <c r="AB53" s="8"/>
      <c r="AD53" s="11"/>
      <c r="AF53" s="125"/>
      <c r="BG53" s="125"/>
    </row>
    <row r="54" spans="3:59" ht="69" customHeight="1">
      <c r="C54" s="10"/>
      <c r="E54" s="134"/>
      <c r="H54" s="127"/>
      <c r="I54" s="55"/>
      <c r="J54" s="85"/>
      <c r="N54" s="10"/>
      <c r="O54" s="10"/>
      <c r="P54" s="10"/>
      <c r="T54" s="42"/>
      <c r="X54" s="5"/>
      <c r="Y54" s="56"/>
      <c r="AA54" s="6"/>
      <c r="AB54" s="8"/>
      <c r="AD54" s="11"/>
      <c r="AF54" s="125"/>
      <c r="BG54" s="125"/>
    </row>
    <row r="55" spans="3:59" ht="69" customHeight="1">
      <c r="C55" s="10"/>
      <c r="E55" s="134"/>
      <c r="H55" s="127"/>
      <c r="I55" s="55"/>
      <c r="J55" s="85"/>
      <c r="N55" s="10"/>
      <c r="O55" s="10"/>
      <c r="P55" s="10"/>
      <c r="T55" s="42"/>
      <c r="X55" s="5"/>
      <c r="Y55" s="56"/>
      <c r="AA55" s="6"/>
      <c r="AB55" s="8"/>
      <c r="AD55" s="11"/>
      <c r="AF55" s="125"/>
      <c r="BG55" s="125"/>
    </row>
    <row r="56" spans="3:59" ht="69" customHeight="1">
      <c r="C56" s="10"/>
      <c r="E56" s="129"/>
      <c r="H56" s="127"/>
      <c r="I56" s="64"/>
      <c r="N56" s="10"/>
      <c r="O56" s="10"/>
      <c r="P56" s="10"/>
      <c r="T56" s="42"/>
      <c r="X56" s="5"/>
      <c r="Y56" s="65"/>
      <c r="AA56" s="6"/>
      <c r="AB56" s="8"/>
      <c r="AF56" s="125"/>
      <c r="BG56" s="125"/>
    </row>
    <row r="57" spans="3:59" ht="69" customHeight="1">
      <c r="C57" s="10"/>
      <c r="E57" s="129"/>
      <c r="H57" s="127"/>
      <c r="I57" s="55"/>
      <c r="J57" s="56"/>
      <c r="K57" s="20"/>
      <c r="L57" s="15"/>
      <c r="M57" s="50"/>
      <c r="N57" s="10"/>
      <c r="O57" s="10"/>
      <c r="P57" s="10"/>
      <c r="T57" s="42"/>
      <c r="U57" s="20"/>
      <c r="V57" s="86"/>
      <c r="W57" s="86"/>
      <c r="X57" s="5"/>
      <c r="Y57" s="20"/>
      <c r="AA57" s="6"/>
      <c r="AB57" s="8"/>
      <c r="AF57" s="125"/>
      <c r="BG57" s="125"/>
    </row>
    <row r="58" spans="3:59" ht="69" customHeight="1">
      <c r="C58" s="10"/>
      <c r="E58" s="129"/>
      <c r="H58" s="127"/>
      <c r="I58" s="55"/>
      <c r="J58" s="56"/>
      <c r="K58" s="13"/>
      <c r="L58" s="52"/>
      <c r="M58" s="50"/>
      <c r="N58" s="10"/>
      <c r="O58" s="10"/>
      <c r="P58" s="10"/>
      <c r="T58" s="42"/>
      <c r="U58" s="13"/>
      <c r="V58" s="86"/>
      <c r="W58" s="86"/>
      <c r="X58" s="5"/>
      <c r="Y58" s="20"/>
      <c r="AA58" s="6"/>
      <c r="AB58" s="8"/>
      <c r="AF58" s="125"/>
      <c r="BG58" s="125"/>
    </row>
    <row r="59" spans="3:59" ht="69" customHeight="1">
      <c r="C59" s="10"/>
      <c r="E59" s="129"/>
      <c r="H59" s="127"/>
      <c r="I59" s="123"/>
      <c r="J59" s="56"/>
      <c r="K59" s="123"/>
      <c r="L59" s="53"/>
      <c r="M59" s="123"/>
      <c r="N59" s="10"/>
      <c r="O59" s="10"/>
      <c r="P59" s="88"/>
      <c r="T59" s="42"/>
      <c r="U59" s="123"/>
      <c r="V59" s="71"/>
      <c r="W59" s="54"/>
      <c r="X59" s="5"/>
      <c r="Y59" s="96"/>
      <c r="AA59" s="6"/>
      <c r="AB59" s="8"/>
      <c r="AF59" s="125"/>
      <c r="BG59" s="125"/>
    </row>
    <row r="60" spans="3:59" ht="69" customHeight="1">
      <c r="C60" s="10"/>
      <c r="E60" s="129"/>
      <c r="H60" s="127"/>
      <c r="I60" s="55"/>
      <c r="J60" s="52"/>
      <c r="K60" s="12"/>
      <c r="L60" s="52"/>
      <c r="M60" s="50"/>
      <c r="N60" s="10"/>
      <c r="O60" s="10"/>
      <c r="P60" s="10"/>
      <c r="T60" s="42"/>
      <c r="U60" s="12"/>
      <c r="V60" s="86"/>
      <c r="W60" s="86"/>
      <c r="X60" s="5"/>
      <c r="Y60" s="96"/>
      <c r="AA60" s="6"/>
      <c r="AB60" s="8"/>
      <c r="AF60" s="125"/>
      <c r="BG60" s="125"/>
    </row>
    <row r="61" spans="3:59" ht="69" customHeight="1">
      <c r="C61" s="10"/>
      <c r="E61" s="129"/>
      <c r="H61" s="127"/>
      <c r="I61" s="64"/>
      <c r="N61" s="10"/>
      <c r="O61" s="10"/>
      <c r="T61" s="42"/>
      <c r="X61" s="5"/>
      <c r="Y61" s="65"/>
      <c r="AA61" s="6"/>
      <c r="AB61" s="8"/>
      <c r="AF61" s="125"/>
      <c r="BG61" s="125"/>
    </row>
    <row r="62" spans="3:59" ht="69" customHeight="1">
      <c r="C62" s="10"/>
      <c r="E62" s="129"/>
      <c r="H62" s="127"/>
      <c r="I62" s="64"/>
      <c r="N62" s="10"/>
      <c r="O62" s="10"/>
      <c r="T62" s="42"/>
      <c r="X62" s="5"/>
      <c r="Y62" s="65"/>
      <c r="AA62" s="6"/>
      <c r="AB62" s="8"/>
      <c r="AF62" s="125"/>
      <c r="BG62" s="125"/>
    </row>
    <row r="63" spans="3:59" ht="69" customHeight="1">
      <c r="C63" s="10"/>
      <c r="E63" s="129"/>
      <c r="H63" s="127"/>
      <c r="I63" s="55"/>
      <c r="N63" s="10"/>
      <c r="O63" s="10"/>
      <c r="P63" s="88"/>
      <c r="T63" s="42"/>
      <c r="X63" s="5"/>
      <c r="Y63" s="60"/>
      <c r="AA63" s="6"/>
      <c r="AB63" s="8"/>
      <c r="AF63" s="125"/>
      <c r="BG63" s="125"/>
    </row>
    <row r="64" spans="3:59" ht="69" customHeight="1">
      <c r="C64" s="10"/>
      <c r="E64" s="129"/>
      <c r="H64" s="57"/>
      <c r="I64" s="79"/>
      <c r="J64" s="52"/>
      <c r="K64" s="13"/>
      <c r="L64" s="13"/>
      <c r="N64" s="10"/>
      <c r="O64" s="10"/>
      <c r="P64" s="10"/>
      <c r="T64" s="42"/>
      <c r="U64" s="13"/>
      <c r="V64" s="86"/>
      <c r="W64" s="86"/>
      <c r="X64" s="5"/>
      <c r="Y64" s="60"/>
      <c r="AA64" s="6"/>
      <c r="AB64" s="8"/>
      <c r="AF64" s="125"/>
      <c r="BG64" s="125"/>
    </row>
    <row r="65" spans="3:59" ht="69" customHeight="1">
      <c r="C65" s="10"/>
      <c r="E65" s="129"/>
      <c r="H65" s="57"/>
      <c r="I65" s="64"/>
      <c r="J65" s="89"/>
      <c r="N65" s="10"/>
      <c r="O65" s="10"/>
      <c r="P65" s="10"/>
      <c r="T65" s="42"/>
      <c r="X65" s="5"/>
      <c r="AA65" s="6"/>
      <c r="AB65" s="8"/>
      <c r="AF65" s="125"/>
      <c r="BG65" s="125"/>
    </row>
    <row r="66" spans="3:59" ht="69" customHeight="1">
      <c r="C66" s="10"/>
      <c r="E66" s="129"/>
      <c r="H66" s="57"/>
      <c r="I66" s="90"/>
      <c r="J66" s="52"/>
      <c r="K66" s="13"/>
      <c r="L66" s="13"/>
      <c r="N66" s="10"/>
      <c r="O66" s="10"/>
      <c r="P66" s="10"/>
      <c r="T66" s="42"/>
      <c r="U66" s="13"/>
      <c r="V66" s="86"/>
      <c r="W66" s="86"/>
      <c r="X66" s="5"/>
      <c r="Y66" s="58"/>
      <c r="AA66" s="6"/>
      <c r="AB66" s="8"/>
      <c r="AF66" s="125"/>
      <c r="BG66" s="125"/>
    </row>
    <row r="67" spans="3:59" ht="69" customHeight="1">
      <c r="C67" s="10"/>
      <c r="E67" s="129"/>
      <c r="H67" s="57"/>
      <c r="I67" s="79"/>
      <c r="J67" s="91"/>
      <c r="K67" s="91"/>
      <c r="N67" s="10"/>
      <c r="O67" s="10"/>
      <c r="P67" s="10"/>
      <c r="T67" s="42"/>
      <c r="X67" s="5"/>
      <c r="AA67" s="6"/>
      <c r="AB67" s="8"/>
      <c r="AF67" s="125"/>
      <c r="BG67" s="125"/>
    </row>
    <row r="68" spans="3:59" ht="69" customHeight="1">
      <c r="C68" s="10"/>
      <c r="E68" s="136"/>
      <c r="H68" s="57"/>
      <c r="I68" s="92"/>
      <c r="K68" s="129"/>
      <c r="M68" s="93"/>
      <c r="N68" s="10"/>
      <c r="O68" s="10"/>
      <c r="P68" s="10"/>
      <c r="T68" s="42"/>
      <c r="V68" s="75"/>
      <c r="W68" s="75"/>
      <c r="X68" s="5"/>
      <c r="Y68" s="51"/>
      <c r="AA68" s="6"/>
      <c r="AB68" s="8"/>
      <c r="AF68" s="125"/>
      <c r="BG68" s="125"/>
    </row>
    <row r="69" spans="3:59" ht="69" customHeight="1">
      <c r="C69" s="10"/>
      <c r="E69" s="136"/>
      <c r="H69" s="57"/>
      <c r="I69" s="94"/>
      <c r="K69" s="129"/>
      <c r="M69" s="93"/>
      <c r="N69" s="10"/>
      <c r="O69" s="10"/>
      <c r="P69" s="10"/>
      <c r="T69" s="42"/>
      <c r="V69" s="75"/>
      <c r="W69" s="75"/>
      <c r="X69" s="5"/>
      <c r="Y69" s="51"/>
      <c r="AA69" s="6"/>
      <c r="AB69" s="8"/>
      <c r="AF69" s="125"/>
      <c r="BG69" s="125"/>
    </row>
    <row r="70" spans="3:59" ht="69" customHeight="1">
      <c r="C70" s="10"/>
      <c r="E70" s="136"/>
      <c r="H70" s="57"/>
      <c r="I70" s="94"/>
      <c r="K70" s="73"/>
      <c r="M70" s="93"/>
      <c r="N70" s="10"/>
      <c r="O70" s="10"/>
      <c r="P70" s="88"/>
      <c r="T70" s="42"/>
      <c r="V70" s="75"/>
      <c r="W70" s="75"/>
      <c r="X70" s="5"/>
      <c r="Y70" s="51"/>
      <c r="AA70" s="6"/>
      <c r="AB70" s="8"/>
      <c r="AF70" s="125"/>
      <c r="BG70" s="125"/>
    </row>
    <row r="71" spans="3:59" ht="69" customHeight="1">
      <c r="C71" s="10"/>
      <c r="E71" s="136"/>
      <c r="H71" s="57"/>
      <c r="I71" s="95"/>
      <c r="M71" s="93"/>
      <c r="N71" s="10"/>
      <c r="O71" s="10"/>
      <c r="P71" s="10"/>
      <c r="T71" s="42"/>
      <c r="V71" s="75"/>
      <c r="W71" s="75"/>
      <c r="X71" s="5"/>
      <c r="Y71" s="65"/>
      <c r="AA71" s="6"/>
      <c r="AB71" s="8"/>
      <c r="AF71" s="125"/>
      <c r="BG71" s="125"/>
    </row>
    <row r="72" spans="3:59" ht="69" customHeight="1">
      <c r="C72" s="10"/>
      <c r="E72" s="136"/>
      <c r="H72" s="57"/>
      <c r="I72" s="95"/>
      <c r="M72" s="93"/>
      <c r="N72" s="10"/>
      <c r="O72" s="10"/>
      <c r="P72" s="10"/>
      <c r="T72" s="42"/>
      <c r="V72" s="75"/>
      <c r="W72" s="75"/>
      <c r="X72" s="5"/>
      <c r="Y72" s="65"/>
      <c r="AA72" s="6"/>
      <c r="AB72" s="8"/>
      <c r="AF72" s="125"/>
      <c r="BG72" s="125"/>
    </row>
    <row r="73" spans="3:59" ht="69" customHeight="1">
      <c r="C73" s="10"/>
      <c r="E73" s="136"/>
      <c r="H73" s="57"/>
      <c r="I73" s="94"/>
      <c r="M73" s="93"/>
      <c r="N73" s="10"/>
      <c r="O73" s="10"/>
      <c r="P73" s="87"/>
      <c r="T73" s="42"/>
      <c r="V73" s="75"/>
      <c r="W73" s="75"/>
      <c r="X73" s="5"/>
      <c r="Y73" s="51"/>
      <c r="AA73" s="6"/>
      <c r="AB73" s="8"/>
      <c r="AF73" s="125"/>
      <c r="BG73" s="125"/>
    </row>
    <row r="74" spans="3:59" ht="69" customHeight="1">
      <c r="C74" s="10"/>
      <c r="E74" s="136"/>
      <c r="H74" s="57"/>
      <c r="I74" s="94"/>
      <c r="M74" s="93"/>
      <c r="N74" s="10"/>
      <c r="O74" s="10"/>
      <c r="P74" s="87"/>
      <c r="T74" s="42"/>
      <c r="V74" s="75"/>
      <c r="W74" s="75"/>
      <c r="X74" s="5"/>
      <c r="Y74" s="51"/>
      <c r="AA74" s="6"/>
      <c r="AB74" s="8"/>
      <c r="AF74" s="125"/>
      <c r="BG74" s="125"/>
    </row>
    <row r="75" spans="3:59" ht="69" customHeight="1">
      <c r="C75" s="10"/>
      <c r="E75" s="136"/>
      <c r="H75" s="57"/>
      <c r="I75" s="94"/>
      <c r="J75" s="52"/>
      <c r="K75" s="10"/>
      <c r="L75" s="73"/>
      <c r="M75" s="93"/>
      <c r="N75" s="10"/>
      <c r="O75" s="10"/>
      <c r="P75" s="57"/>
      <c r="S75" s="10"/>
      <c r="T75" s="42"/>
      <c r="V75" s="86"/>
      <c r="W75" s="86"/>
      <c r="X75" s="5"/>
      <c r="Y75" s="51"/>
      <c r="AA75" s="6"/>
      <c r="AB75" s="8"/>
      <c r="AF75" s="125"/>
      <c r="BG75" s="125"/>
    </row>
    <row r="76" spans="3:59" ht="69" customHeight="1">
      <c r="C76" s="10"/>
      <c r="E76" s="136"/>
      <c r="H76" s="57"/>
      <c r="I76" s="96"/>
      <c r="J76" s="88"/>
      <c r="K76" s="88"/>
      <c r="L76" s="88"/>
      <c r="M76" s="57"/>
      <c r="N76" s="10"/>
      <c r="O76" s="10"/>
      <c r="P76" s="10"/>
      <c r="T76" s="42"/>
      <c r="V76" s="86"/>
      <c r="W76" s="86"/>
      <c r="X76" s="5"/>
      <c r="Y76" s="65"/>
      <c r="AA76" s="6"/>
      <c r="AB76" s="8"/>
      <c r="AF76" s="125"/>
      <c r="BG76" s="125"/>
    </row>
    <row r="77" spans="3:59" ht="69" customHeight="1">
      <c r="C77" s="10"/>
      <c r="E77" s="136"/>
      <c r="H77" s="57"/>
      <c r="I77" s="69"/>
      <c r="J77" s="52"/>
      <c r="K77" s="57"/>
      <c r="L77" s="57"/>
      <c r="M77" s="57"/>
      <c r="N77" s="10"/>
      <c r="O77" s="10"/>
      <c r="P77" s="57"/>
      <c r="S77" s="57"/>
      <c r="T77" s="42"/>
      <c r="V77" s="86"/>
      <c r="W77" s="86"/>
      <c r="X77" s="5"/>
      <c r="Y77" s="51"/>
      <c r="AA77" s="6"/>
      <c r="AB77" s="8"/>
      <c r="AF77" s="125"/>
      <c r="BG77" s="125"/>
    </row>
    <row r="78" spans="3:59" ht="69" customHeight="1">
      <c r="C78" s="10"/>
      <c r="E78" s="136"/>
      <c r="H78" s="57"/>
      <c r="I78" s="69"/>
      <c r="J78" s="52"/>
      <c r="K78" s="57"/>
      <c r="L78" s="57"/>
      <c r="M78" s="57"/>
      <c r="N78" s="10"/>
      <c r="O78" s="10"/>
      <c r="P78" s="57"/>
      <c r="S78" s="57"/>
      <c r="T78" s="42"/>
      <c r="V78" s="86"/>
      <c r="W78" s="86"/>
      <c r="X78" s="5"/>
      <c r="Y78" s="57"/>
      <c r="AA78" s="6"/>
      <c r="AB78" s="8"/>
      <c r="AF78" s="125"/>
      <c r="BG78" s="125"/>
    </row>
    <row r="79" spans="3:59" ht="69" customHeight="1">
      <c r="C79" s="10"/>
      <c r="E79" s="136"/>
      <c r="H79" s="57"/>
      <c r="I79" s="69"/>
      <c r="J79" s="52"/>
      <c r="K79" s="57"/>
      <c r="L79" s="57"/>
      <c r="M79" s="57"/>
      <c r="N79" s="10"/>
      <c r="O79" s="10"/>
      <c r="P79" s="57"/>
      <c r="S79" s="57"/>
      <c r="T79" s="42"/>
      <c r="V79" s="86"/>
      <c r="W79" s="86"/>
      <c r="X79" s="5"/>
      <c r="Y79" s="20"/>
      <c r="AA79" s="6"/>
      <c r="AB79" s="8"/>
      <c r="AF79" s="125"/>
      <c r="BG79" s="125"/>
    </row>
    <row r="80" spans="3:59" ht="69" customHeight="1">
      <c r="C80" s="10"/>
      <c r="E80" s="136"/>
      <c r="H80" s="57"/>
      <c r="I80" s="69"/>
      <c r="J80" s="52"/>
      <c r="K80" s="57"/>
      <c r="L80" s="57"/>
      <c r="M80" s="57"/>
      <c r="N80" s="10"/>
      <c r="O80" s="10"/>
      <c r="P80" s="57"/>
      <c r="S80" s="57"/>
      <c r="T80" s="42"/>
      <c r="V80" s="86"/>
      <c r="W80" s="86"/>
      <c r="X80" s="5"/>
      <c r="Y80" s="20"/>
      <c r="AA80" s="6"/>
      <c r="AB80" s="8"/>
      <c r="AF80" s="125"/>
      <c r="BG80" s="125"/>
    </row>
    <row r="81" spans="3:59" ht="69" customHeight="1">
      <c r="C81" s="10"/>
      <c r="E81" s="136"/>
      <c r="H81" s="57"/>
      <c r="I81" s="69"/>
      <c r="J81" s="52"/>
      <c r="K81" s="57"/>
      <c r="L81" s="57"/>
      <c r="M81" s="57"/>
      <c r="N81" s="10"/>
      <c r="O81" s="10"/>
      <c r="P81" s="57"/>
      <c r="S81" s="57"/>
      <c r="T81" s="42"/>
      <c r="V81" s="86"/>
      <c r="W81" s="86"/>
      <c r="X81" s="5"/>
      <c r="Y81" s="20"/>
      <c r="AA81" s="6"/>
      <c r="AB81" s="8"/>
      <c r="AF81" s="125"/>
      <c r="BG81" s="125"/>
    </row>
    <row r="82" spans="3:59" ht="69" customHeight="1">
      <c r="C82" s="10"/>
      <c r="E82" s="136"/>
      <c r="H82" s="57"/>
      <c r="I82" s="69"/>
      <c r="J82" s="52"/>
      <c r="K82" s="57"/>
      <c r="L82" s="57"/>
      <c r="M82" s="57"/>
      <c r="N82" s="10"/>
      <c r="O82" s="10"/>
      <c r="P82" s="57"/>
      <c r="S82" s="57"/>
      <c r="T82" s="42"/>
      <c r="V82" s="86"/>
      <c r="W82" s="86"/>
      <c r="X82" s="5"/>
      <c r="Y82" s="57"/>
      <c r="AA82" s="6"/>
      <c r="AB82" s="8"/>
      <c r="AF82" s="125"/>
      <c r="BG82" s="125"/>
    </row>
    <row r="83" spans="3:59" ht="69" customHeight="1">
      <c r="C83" s="10"/>
      <c r="E83" s="129"/>
      <c r="H83" s="127"/>
      <c r="I83" s="81"/>
      <c r="J83" s="52"/>
      <c r="N83" s="10"/>
      <c r="O83" s="10"/>
      <c r="P83" s="10"/>
      <c r="T83" s="42"/>
      <c r="X83" s="5"/>
      <c r="Y83" s="57"/>
      <c r="AA83" s="6"/>
      <c r="AB83" s="8"/>
      <c r="AF83" s="125"/>
      <c r="BG83" s="125"/>
    </row>
    <row r="84" spans="3:59" ht="69" customHeight="1">
      <c r="C84" s="10"/>
      <c r="E84" s="129"/>
      <c r="H84" s="127"/>
      <c r="I84" s="130"/>
      <c r="N84" s="10"/>
      <c r="O84" s="10"/>
      <c r="P84" s="10"/>
      <c r="T84" s="42"/>
      <c r="X84" s="5"/>
      <c r="AA84" s="6"/>
      <c r="AB84" s="8"/>
      <c r="AF84" s="125"/>
      <c r="BG84" s="125"/>
    </row>
    <row r="85" spans="3:59" ht="69" customHeight="1">
      <c r="C85" s="10"/>
      <c r="E85" s="129"/>
      <c r="H85" s="127"/>
      <c r="I85" s="81"/>
      <c r="J85" s="52"/>
      <c r="K85" s="57"/>
      <c r="L85" s="57"/>
      <c r="M85" s="57"/>
      <c r="N85" s="10"/>
      <c r="O85" s="10"/>
      <c r="P85" s="57"/>
      <c r="S85" s="57"/>
      <c r="T85" s="42"/>
      <c r="V85" s="86"/>
      <c r="W85" s="86"/>
      <c r="X85" s="5"/>
      <c r="Y85" s="57"/>
      <c r="AA85" s="6"/>
      <c r="AB85" s="8"/>
      <c r="AF85" s="125"/>
      <c r="BG85" s="125"/>
    </row>
    <row r="86" spans="3:59" ht="69" customHeight="1">
      <c r="C86" s="10"/>
      <c r="E86" s="129"/>
      <c r="H86" s="127"/>
      <c r="I86" s="81"/>
      <c r="J86" s="52"/>
      <c r="K86" s="57"/>
      <c r="L86" s="57"/>
      <c r="M86" s="102"/>
      <c r="N86" s="10"/>
      <c r="O86" s="10"/>
      <c r="P86" s="57"/>
      <c r="S86" s="57"/>
      <c r="T86" s="42"/>
      <c r="V86" s="86"/>
      <c r="W86" s="86"/>
      <c r="X86" s="5"/>
      <c r="Y86" s="57"/>
      <c r="AA86" s="6"/>
      <c r="AB86" s="8"/>
      <c r="AF86" s="125"/>
      <c r="BG86" s="125"/>
    </row>
    <row r="87" spans="3:59" ht="69" customHeight="1">
      <c r="C87" s="10"/>
      <c r="E87" s="129"/>
      <c r="H87" s="127"/>
      <c r="I87" s="81"/>
      <c r="J87" s="52"/>
      <c r="K87" s="57"/>
      <c r="L87" s="57"/>
      <c r="M87" s="102"/>
      <c r="N87" s="10"/>
      <c r="O87" s="10"/>
      <c r="P87" s="57"/>
      <c r="S87" s="57"/>
      <c r="T87" s="42"/>
      <c r="V87" s="86"/>
      <c r="W87" s="86"/>
      <c r="X87" s="5"/>
      <c r="Y87" s="57"/>
      <c r="AA87" s="6"/>
      <c r="AB87" s="8"/>
      <c r="AF87" s="125"/>
      <c r="BG87" s="125"/>
    </row>
    <row r="88" spans="3:59" ht="69" customHeight="1">
      <c r="C88" s="10"/>
      <c r="E88" s="129"/>
      <c r="H88" s="57"/>
      <c r="I88" s="60"/>
      <c r="J88" s="52"/>
      <c r="K88" s="57"/>
      <c r="L88" s="57"/>
      <c r="M88" s="102"/>
      <c r="N88" s="10"/>
      <c r="O88" s="10"/>
      <c r="P88" s="10"/>
      <c r="S88" s="57"/>
      <c r="T88" s="42"/>
      <c r="V88" s="86"/>
      <c r="W88" s="86"/>
      <c r="X88" s="5"/>
      <c r="Y88" s="57"/>
      <c r="AA88" s="6"/>
      <c r="AB88" s="8"/>
      <c r="AF88" s="125"/>
      <c r="BG88" s="125"/>
    </row>
    <row r="89" spans="3:59" ht="69" customHeight="1">
      <c r="C89" s="10"/>
      <c r="E89" s="129"/>
      <c r="H89" s="57"/>
      <c r="I89" s="60"/>
      <c r="J89" s="52"/>
      <c r="K89" s="57"/>
      <c r="L89" s="57"/>
      <c r="M89" s="102"/>
      <c r="N89" s="10"/>
      <c r="O89" s="10"/>
      <c r="P89" s="10"/>
      <c r="S89" s="57"/>
      <c r="T89" s="42"/>
      <c r="V89" s="86"/>
      <c r="W89" s="86"/>
      <c r="X89" s="5"/>
      <c r="Y89" s="57"/>
      <c r="AA89" s="6"/>
      <c r="AB89" s="8"/>
      <c r="AF89" s="125"/>
      <c r="BG89" s="125"/>
    </row>
    <row r="90" spans="3:59" ht="69" customHeight="1">
      <c r="C90" s="10"/>
      <c r="E90" s="129"/>
      <c r="H90" s="57"/>
      <c r="I90" s="59"/>
      <c r="J90" s="52"/>
      <c r="K90" s="57"/>
      <c r="L90" s="10"/>
      <c r="M90" s="102"/>
      <c r="N90" s="10"/>
      <c r="O90" s="10"/>
      <c r="P90" s="10"/>
      <c r="S90" s="57"/>
      <c r="T90" s="42"/>
      <c r="U90" s="57"/>
      <c r="V90" s="86"/>
      <c r="W90" s="86"/>
      <c r="X90" s="5"/>
      <c r="Y90" s="57"/>
      <c r="AA90" s="6"/>
      <c r="AB90" s="8"/>
      <c r="AF90" s="125"/>
      <c r="BG90" s="125"/>
    </row>
    <row r="91" spans="3:59" ht="69" customHeight="1">
      <c r="C91" s="10"/>
      <c r="E91" s="129"/>
      <c r="H91" s="57"/>
      <c r="I91" s="59"/>
      <c r="J91" s="52"/>
      <c r="K91" s="57"/>
      <c r="L91" s="10"/>
      <c r="M91" s="102"/>
      <c r="N91" s="10"/>
      <c r="O91" s="10"/>
      <c r="P91" s="10"/>
      <c r="S91" s="57"/>
      <c r="T91" s="42"/>
      <c r="U91" s="57"/>
      <c r="V91" s="86"/>
      <c r="W91" s="86"/>
      <c r="X91" s="5"/>
      <c r="Y91" s="57"/>
      <c r="AA91" s="6"/>
      <c r="AB91" s="8"/>
      <c r="AF91" s="125"/>
      <c r="BG91" s="125"/>
    </row>
    <row r="92" spans="3:59" ht="69" customHeight="1">
      <c r="C92" s="10"/>
      <c r="E92" s="129"/>
      <c r="H92" s="57"/>
      <c r="I92" s="59"/>
      <c r="J92" s="52"/>
      <c r="K92" s="57"/>
      <c r="L92" s="10"/>
      <c r="M92" s="102"/>
      <c r="N92" s="10"/>
      <c r="O92" s="10"/>
      <c r="P92" s="10"/>
      <c r="S92" s="57"/>
      <c r="T92" s="42"/>
      <c r="U92" s="57"/>
      <c r="V92" s="86"/>
      <c r="W92" s="86"/>
      <c r="X92" s="5"/>
      <c r="Y92" s="57"/>
      <c r="AA92" s="6"/>
      <c r="AB92" s="8"/>
      <c r="AF92" s="125"/>
      <c r="BG92" s="125"/>
    </row>
    <row r="93" spans="3:59" ht="69" customHeight="1">
      <c r="C93" s="10"/>
      <c r="E93" s="129"/>
      <c r="H93" s="57"/>
      <c r="I93" s="59"/>
      <c r="J93" s="52"/>
      <c r="K93" s="57"/>
      <c r="L93" s="10"/>
      <c r="M93" s="102"/>
      <c r="N93" s="10"/>
      <c r="O93" s="10"/>
      <c r="P93" s="10"/>
      <c r="S93" s="57"/>
      <c r="T93" s="42"/>
      <c r="U93" s="57"/>
      <c r="V93" s="86"/>
      <c r="W93" s="86"/>
      <c r="X93" s="5"/>
      <c r="Y93" s="57"/>
      <c r="AA93" s="6"/>
      <c r="AB93" s="8"/>
      <c r="AF93" s="125"/>
      <c r="BG93" s="125"/>
    </row>
    <row r="94" spans="3:59" ht="69" customHeight="1">
      <c r="C94" s="10"/>
      <c r="E94" s="129"/>
      <c r="H94" s="57"/>
      <c r="I94" s="59"/>
      <c r="J94" s="52"/>
      <c r="K94" s="52"/>
      <c r="L94" s="57"/>
      <c r="M94" s="131"/>
      <c r="N94" s="10"/>
      <c r="O94" s="10"/>
      <c r="P94" s="10"/>
      <c r="S94" s="52"/>
      <c r="T94" s="42"/>
      <c r="V94" s="86"/>
      <c r="W94" s="86"/>
      <c r="X94" s="5"/>
      <c r="Y94" s="57"/>
      <c r="Z94" s="8"/>
      <c r="AA94" s="6"/>
      <c r="AB94" s="8"/>
      <c r="AF94" s="125"/>
      <c r="BG94" s="125"/>
    </row>
    <row r="95" spans="3:59" ht="69" customHeight="1">
      <c r="C95" s="10"/>
      <c r="E95" s="129"/>
      <c r="H95" s="57"/>
      <c r="I95" s="59"/>
      <c r="J95" s="52"/>
      <c r="K95" s="52"/>
      <c r="L95" s="52"/>
      <c r="M95" s="102"/>
      <c r="N95" s="10"/>
      <c r="O95" s="10"/>
      <c r="P95" s="10"/>
      <c r="S95" s="52"/>
      <c r="T95" s="42"/>
      <c r="V95" s="86"/>
      <c r="W95" s="86"/>
      <c r="X95" s="5"/>
      <c r="Y95" s="57"/>
      <c r="AA95" s="6"/>
      <c r="AB95" s="8"/>
      <c r="AF95" s="125"/>
      <c r="BG95" s="125"/>
    </row>
    <row r="96" spans="3:59" ht="69" customHeight="1">
      <c r="C96" s="10"/>
      <c r="E96" s="135"/>
      <c r="H96" s="127"/>
      <c r="I96" s="55"/>
      <c r="N96" s="10"/>
      <c r="O96" s="10"/>
      <c r="P96" s="10"/>
      <c r="T96" s="42"/>
      <c r="X96" s="5"/>
      <c r="AA96" s="6"/>
      <c r="AB96" s="8"/>
      <c r="AF96" s="125"/>
      <c r="BG96" s="125"/>
    </row>
    <row r="97" spans="3:59" ht="69" customHeight="1">
      <c r="C97" s="10"/>
      <c r="E97" s="135"/>
      <c r="H97" s="127"/>
      <c r="I97" s="55"/>
      <c r="N97" s="10"/>
      <c r="O97" s="10"/>
      <c r="P97" s="10"/>
      <c r="T97" s="42"/>
      <c r="X97" s="5"/>
      <c r="AA97" s="6"/>
      <c r="AB97" s="8"/>
      <c r="AF97" s="125"/>
      <c r="BG97" s="125"/>
    </row>
    <row r="98" spans="3:59" ht="69" customHeight="1">
      <c r="C98" s="10"/>
      <c r="E98" s="135"/>
      <c r="H98" s="127"/>
      <c r="I98" s="55"/>
      <c r="N98" s="10"/>
      <c r="O98" s="10"/>
      <c r="P98" s="10"/>
      <c r="T98" s="42"/>
      <c r="X98" s="5"/>
      <c r="AA98" s="6"/>
      <c r="AB98" s="8"/>
      <c r="AF98" s="125"/>
      <c r="BG98" s="125"/>
    </row>
    <row r="99" spans="3:59" ht="69" customHeight="1">
      <c r="C99" s="10"/>
      <c r="E99" s="135"/>
      <c r="H99" s="127"/>
      <c r="I99" s="55"/>
      <c r="N99" s="10"/>
      <c r="O99" s="10"/>
      <c r="P99" s="10"/>
      <c r="T99" s="42"/>
      <c r="X99" s="5"/>
      <c r="AA99" s="6"/>
      <c r="AB99" s="8"/>
      <c r="AF99" s="125"/>
      <c r="BG99" s="125"/>
    </row>
    <row r="100" spans="3:59" ht="69" customHeight="1">
      <c r="C100" s="10"/>
      <c r="E100" s="135"/>
      <c r="H100" s="127"/>
      <c r="I100" s="55"/>
      <c r="N100" s="10"/>
      <c r="O100" s="10"/>
      <c r="P100" s="10"/>
      <c r="T100" s="42"/>
      <c r="X100" s="5"/>
      <c r="AA100" s="6"/>
      <c r="AB100" s="8"/>
      <c r="AF100" s="125"/>
      <c r="BG100" s="125"/>
    </row>
    <row r="101" spans="3:59" ht="69" customHeight="1">
      <c r="C101" s="10"/>
      <c r="E101" s="129"/>
      <c r="H101" s="57"/>
      <c r="I101" s="55"/>
      <c r="J101" s="20"/>
      <c r="K101" s="20"/>
      <c r="L101" s="20"/>
      <c r="N101" s="10"/>
      <c r="O101" s="10"/>
      <c r="P101" s="48"/>
      <c r="S101" s="20"/>
      <c r="T101" s="42"/>
      <c r="V101" s="97"/>
      <c r="W101" s="14"/>
      <c r="X101" s="5"/>
      <c r="Y101" s="58"/>
      <c r="AA101" s="6"/>
      <c r="AB101" s="8"/>
      <c r="AF101" s="125"/>
      <c r="BG101" s="125"/>
    </row>
    <row r="102" spans="3:59" ht="69" customHeight="1">
      <c r="C102" s="10"/>
      <c r="E102" s="129"/>
      <c r="H102" s="57"/>
      <c r="I102" s="55"/>
      <c r="K102" s="20"/>
      <c r="N102" s="10"/>
      <c r="O102" s="10"/>
      <c r="P102" s="48"/>
      <c r="S102" s="20"/>
      <c r="T102" s="42"/>
      <c r="V102" s="14"/>
      <c r="W102" s="97"/>
      <c r="X102" s="5"/>
      <c r="Y102" s="58"/>
      <c r="AA102" s="6"/>
      <c r="AB102" s="8"/>
      <c r="AF102" s="125"/>
      <c r="BG102" s="125"/>
    </row>
    <row r="103" spans="3:59" ht="69" customHeight="1">
      <c r="C103" s="10"/>
      <c r="E103" s="129"/>
      <c r="H103" s="57"/>
      <c r="I103" s="55"/>
      <c r="K103" s="20"/>
      <c r="N103" s="10"/>
      <c r="O103" s="10"/>
      <c r="P103" s="48"/>
      <c r="S103" s="20"/>
      <c r="T103" s="42"/>
      <c r="V103" s="97"/>
      <c r="W103" s="97"/>
      <c r="X103" s="5"/>
      <c r="Y103" s="58"/>
      <c r="AA103" s="6"/>
      <c r="AB103" s="8"/>
      <c r="AF103" s="125"/>
      <c r="BG103" s="125"/>
    </row>
    <row r="104" spans="3:59" ht="69" customHeight="1">
      <c r="C104" s="10"/>
      <c r="E104" s="136"/>
      <c r="G104" s="154"/>
      <c r="H104" s="127"/>
      <c r="I104" s="58"/>
      <c r="J104" s="60"/>
      <c r="K104" s="60"/>
      <c r="N104" s="10"/>
      <c r="O104" s="10"/>
      <c r="P104" s="57"/>
      <c r="T104" s="42"/>
      <c r="V104" s="98"/>
      <c r="W104" s="62"/>
      <c r="X104" s="5"/>
      <c r="Y104" s="58"/>
      <c r="AA104" s="6"/>
      <c r="AB104" s="8"/>
      <c r="AF104" s="125"/>
      <c r="BG104" s="125"/>
    </row>
    <row r="105" spans="3:59" ht="69" customHeight="1">
      <c r="C105" s="10"/>
      <c r="E105" s="136"/>
      <c r="G105" s="154"/>
      <c r="H105" s="127"/>
      <c r="I105" s="99"/>
      <c r="J105" s="99"/>
      <c r="K105" s="100"/>
      <c r="N105" s="10"/>
      <c r="O105" s="10"/>
      <c r="P105" s="57"/>
      <c r="T105" s="42"/>
      <c r="V105" s="98"/>
      <c r="W105" s="62"/>
      <c r="X105" s="5"/>
      <c r="Y105" s="58"/>
      <c r="AA105" s="6"/>
      <c r="AB105" s="8"/>
      <c r="AF105" s="125"/>
      <c r="BG105" s="125"/>
    </row>
    <row r="106" spans="3:59" ht="69" customHeight="1">
      <c r="C106" s="10"/>
      <c r="E106" s="136"/>
      <c r="G106" s="154"/>
      <c r="H106" s="127"/>
      <c r="I106" s="99"/>
      <c r="J106" s="99"/>
      <c r="K106" s="100"/>
      <c r="N106" s="10"/>
      <c r="O106" s="10"/>
      <c r="P106" s="57"/>
      <c r="T106" s="42"/>
      <c r="V106" s="98"/>
      <c r="W106" s="62"/>
      <c r="X106" s="5"/>
      <c r="Y106" s="58"/>
      <c r="AA106" s="6"/>
      <c r="AB106" s="8"/>
      <c r="AF106" s="125"/>
      <c r="BG106" s="125"/>
    </row>
    <row r="107" spans="3:59" ht="69" customHeight="1">
      <c r="C107" s="10"/>
      <c r="E107" s="136"/>
      <c r="G107" s="154"/>
      <c r="H107" s="127"/>
      <c r="I107" s="72"/>
      <c r="J107" s="101"/>
      <c r="K107" s="60"/>
      <c r="N107" s="10"/>
      <c r="O107" s="10"/>
      <c r="P107" s="102"/>
      <c r="T107" s="42"/>
      <c r="V107" s="26"/>
      <c r="W107" s="59"/>
      <c r="X107" s="5"/>
      <c r="Y107" s="58"/>
      <c r="AA107" s="6"/>
      <c r="AB107" s="8"/>
      <c r="AF107" s="125"/>
      <c r="BG107" s="125"/>
    </row>
    <row r="108" spans="3:59" ht="69" customHeight="1">
      <c r="C108" s="10"/>
      <c r="E108" s="136"/>
      <c r="G108" s="154"/>
      <c r="H108" s="127"/>
      <c r="I108" s="72"/>
      <c r="J108" s="78"/>
      <c r="K108" s="78"/>
      <c r="N108" s="10"/>
      <c r="O108" s="10"/>
      <c r="P108" s="57"/>
      <c r="T108" s="42"/>
      <c r="V108" s="98"/>
      <c r="W108" s="62"/>
      <c r="X108" s="5"/>
      <c r="Y108" s="58"/>
      <c r="AA108" s="6"/>
      <c r="AB108" s="8"/>
      <c r="AF108" s="125"/>
      <c r="BG108" s="125"/>
    </row>
    <row r="109" spans="3:59" ht="69" customHeight="1">
      <c r="C109" s="10"/>
      <c r="E109" s="136"/>
      <c r="G109" s="154"/>
      <c r="H109" s="127"/>
      <c r="I109" s="72"/>
      <c r="J109" s="78"/>
      <c r="K109" s="60"/>
      <c r="N109" s="10"/>
      <c r="O109" s="10"/>
      <c r="P109" s="57"/>
      <c r="T109" s="42"/>
      <c r="V109" s="98"/>
      <c r="W109" s="62"/>
      <c r="X109" s="5"/>
      <c r="Y109" s="58"/>
      <c r="AA109" s="6"/>
      <c r="AB109" s="8"/>
      <c r="AF109" s="125"/>
      <c r="BG109" s="125"/>
    </row>
    <row r="110" spans="3:59" ht="69" customHeight="1">
      <c r="C110" s="10"/>
      <c r="E110" s="136"/>
      <c r="G110" s="154"/>
      <c r="H110" s="127"/>
      <c r="I110" s="72"/>
      <c r="J110" s="69"/>
      <c r="K110" s="60"/>
      <c r="N110" s="10"/>
      <c r="O110" s="10"/>
      <c r="P110" s="57"/>
      <c r="T110" s="42"/>
      <c r="V110" s="98"/>
      <c r="W110" s="62"/>
      <c r="X110" s="5"/>
      <c r="Y110" s="58"/>
      <c r="AA110" s="6"/>
      <c r="AB110" s="8"/>
      <c r="AF110" s="125"/>
      <c r="BG110" s="125"/>
    </row>
    <row r="111" spans="3:59" ht="69" customHeight="1">
      <c r="C111" s="10"/>
      <c r="E111" s="136"/>
      <c r="G111" s="154"/>
      <c r="H111" s="127"/>
      <c r="I111" s="72"/>
      <c r="J111" s="78"/>
      <c r="K111" s="60"/>
      <c r="N111" s="10"/>
      <c r="O111" s="10"/>
      <c r="P111" s="57"/>
      <c r="T111" s="42"/>
      <c r="V111" s="98"/>
      <c r="W111" s="62"/>
      <c r="X111" s="5"/>
      <c r="Y111" s="58"/>
      <c r="AA111" s="6"/>
      <c r="AB111" s="8"/>
      <c r="AF111" s="125"/>
      <c r="BG111" s="125"/>
    </row>
    <row r="112" spans="3:59" ht="69" customHeight="1">
      <c r="C112" s="10"/>
      <c r="E112" s="136"/>
      <c r="H112" s="127"/>
      <c r="I112" s="103"/>
      <c r="J112" s="60"/>
      <c r="K112" s="60"/>
      <c r="N112" s="10"/>
      <c r="O112" s="10"/>
      <c r="P112" s="57"/>
      <c r="T112" s="42"/>
      <c r="V112" s="98"/>
      <c r="W112" s="104"/>
      <c r="X112" s="5"/>
      <c r="Y112" s="58"/>
      <c r="AA112" s="6"/>
      <c r="AB112" s="8"/>
      <c r="AF112" s="125"/>
      <c r="BG112" s="125"/>
    </row>
    <row r="113" spans="3:59" ht="69" customHeight="1">
      <c r="C113" s="10"/>
      <c r="E113" s="136"/>
      <c r="H113" s="127"/>
      <c r="I113" s="58"/>
      <c r="J113" s="60"/>
      <c r="K113" s="60"/>
      <c r="N113" s="10"/>
      <c r="O113" s="10"/>
      <c r="P113" s="57"/>
      <c r="T113" s="42"/>
      <c r="V113" s="98"/>
      <c r="W113" s="98"/>
      <c r="X113" s="5"/>
      <c r="Y113" s="58"/>
      <c r="AA113" s="6"/>
      <c r="AB113" s="8"/>
      <c r="AF113" s="125"/>
      <c r="BG113" s="125"/>
    </row>
    <row r="114" spans="3:59" ht="69" customHeight="1">
      <c r="C114" s="10"/>
      <c r="E114" s="136"/>
      <c r="H114" s="127"/>
      <c r="I114" s="58"/>
      <c r="J114" s="60"/>
      <c r="K114" s="60"/>
      <c r="N114" s="10"/>
      <c r="O114" s="10"/>
      <c r="P114" s="57"/>
      <c r="T114" s="42"/>
      <c r="V114" s="98"/>
      <c r="W114" s="104"/>
      <c r="X114" s="5"/>
      <c r="Y114" s="58"/>
      <c r="AA114" s="6"/>
      <c r="AB114" s="8"/>
      <c r="AF114" s="125"/>
      <c r="BG114" s="125"/>
    </row>
    <row r="115" spans="3:59" ht="69" customHeight="1">
      <c r="C115" s="10"/>
      <c r="E115" s="137"/>
      <c r="H115" s="57"/>
      <c r="I115" s="123"/>
      <c r="K115" s="11"/>
      <c r="N115" s="10"/>
      <c r="O115" s="10"/>
      <c r="P115" s="10"/>
      <c r="T115" s="42"/>
      <c r="X115" s="5"/>
      <c r="AA115" s="6"/>
      <c r="AB115" s="8"/>
      <c r="AF115" s="125"/>
      <c r="BG115" s="125"/>
    </row>
    <row r="116" spans="3:59" ht="69" customHeight="1">
      <c r="C116" s="10"/>
      <c r="E116" s="137"/>
      <c r="H116" s="57"/>
      <c r="I116" s="123"/>
      <c r="K116" s="11"/>
      <c r="N116" s="10"/>
      <c r="O116" s="10"/>
      <c r="P116" s="10"/>
      <c r="T116" s="42"/>
      <c r="X116" s="5"/>
      <c r="AA116" s="6"/>
      <c r="AB116" s="8"/>
      <c r="AF116" s="125"/>
      <c r="BG116" s="125"/>
    </row>
    <row r="117" spans="3:59" ht="69" customHeight="1">
      <c r="C117" s="10"/>
      <c r="E117" s="137"/>
      <c r="H117" s="57"/>
      <c r="I117" s="69"/>
      <c r="K117" s="11"/>
      <c r="N117" s="10"/>
      <c r="O117" s="10"/>
      <c r="P117" s="10"/>
      <c r="T117" s="42"/>
      <c r="X117" s="5"/>
      <c r="AA117" s="6"/>
      <c r="AB117" s="8"/>
      <c r="AF117" s="125"/>
      <c r="BG117" s="125"/>
    </row>
    <row r="118" spans="3:59" ht="69" customHeight="1">
      <c r="C118" s="10"/>
      <c r="E118" s="137"/>
      <c r="H118" s="57"/>
      <c r="I118" s="69"/>
      <c r="K118" s="11"/>
      <c r="N118" s="10"/>
      <c r="O118" s="10"/>
      <c r="P118" s="10"/>
      <c r="T118" s="42"/>
      <c r="X118" s="5"/>
      <c r="AA118" s="6"/>
      <c r="AB118" s="8"/>
      <c r="AF118" s="125"/>
      <c r="BG118" s="125"/>
    </row>
    <row r="119" spans="3:59" ht="69" customHeight="1">
      <c r="C119" s="10"/>
      <c r="E119" s="137"/>
      <c r="H119" s="57"/>
      <c r="I119" s="69"/>
      <c r="N119" s="10"/>
      <c r="O119" s="10"/>
      <c r="P119" s="10"/>
      <c r="T119" s="42"/>
      <c r="X119" s="5"/>
      <c r="AA119" s="6"/>
      <c r="AB119" s="8"/>
      <c r="AF119" s="125"/>
      <c r="BG119" s="125"/>
    </row>
    <row r="120" spans="3:59" ht="69" customHeight="1">
      <c r="C120" s="10"/>
      <c r="E120" s="137"/>
      <c r="H120" s="57"/>
      <c r="I120" s="72"/>
      <c r="N120" s="10"/>
      <c r="O120" s="10"/>
      <c r="P120" s="10"/>
      <c r="T120" s="42"/>
      <c r="X120" s="5"/>
      <c r="AA120" s="6"/>
      <c r="AB120" s="8"/>
      <c r="AF120" s="125"/>
      <c r="BG120" s="125"/>
    </row>
    <row r="121" spans="3:59" ht="69" customHeight="1">
      <c r="C121" s="10"/>
      <c r="E121" s="137"/>
      <c r="H121" s="57"/>
      <c r="I121" s="69"/>
      <c r="N121" s="10"/>
      <c r="O121" s="10"/>
      <c r="P121" s="10"/>
      <c r="T121" s="42"/>
      <c r="X121" s="5"/>
      <c r="AA121" s="6"/>
      <c r="AB121" s="8"/>
      <c r="AF121" s="125"/>
      <c r="BG121" s="125"/>
    </row>
    <row r="122" spans="3:59" ht="69" customHeight="1">
      <c r="C122" s="10"/>
      <c r="E122" s="137"/>
      <c r="H122" s="132"/>
      <c r="I122" s="69"/>
      <c r="N122" s="10"/>
      <c r="O122" s="10"/>
      <c r="P122" s="10"/>
      <c r="T122" s="42"/>
      <c r="X122" s="5"/>
      <c r="AA122" s="6"/>
      <c r="AB122" s="8"/>
      <c r="AF122" s="125"/>
      <c r="BG122" s="125"/>
    </row>
    <row r="123" spans="3:59" ht="69" customHeight="1">
      <c r="C123" s="10"/>
      <c r="E123" s="137"/>
      <c r="H123" s="57"/>
      <c r="I123" s="69"/>
      <c r="N123" s="10"/>
      <c r="O123" s="10"/>
      <c r="P123" s="10"/>
      <c r="T123" s="42"/>
      <c r="X123" s="5"/>
      <c r="AA123" s="6"/>
      <c r="AB123" s="8"/>
      <c r="AF123" s="125"/>
      <c r="BG123" s="125"/>
    </row>
    <row r="124" spans="3:59" ht="69" customHeight="1">
      <c r="C124" s="10"/>
      <c r="E124" s="137"/>
      <c r="H124" s="57"/>
      <c r="I124" s="69"/>
      <c r="N124" s="10"/>
      <c r="O124" s="10"/>
      <c r="P124" s="10"/>
      <c r="T124" s="42"/>
      <c r="X124" s="5"/>
      <c r="AA124" s="6"/>
      <c r="AB124" s="8"/>
      <c r="AF124" s="125"/>
      <c r="BG124" s="125"/>
    </row>
    <row r="125" spans="3:59" ht="69" customHeight="1">
      <c r="C125" s="10"/>
      <c r="E125" s="137"/>
      <c r="H125" s="57"/>
      <c r="I125" s="69"/>
      <c r="N125" s="10"/>
      <c r="O125" s="10"/>
      <c r="P125" s="10"/>
      <c r="T125" s="42"/>
      <c r="X125" s="5"/>
      <c r="AA125" s="6"/>
      <c r="AB125" s="8"/>
      <c r="AF125" s="125"/>
      <c r="BG125" s="125"/>
    </row>
    <row r="126" spans="3:59" ht="69" customHeight="1">
      <c r="C126" s="10"/>
      <c r="E126" s="136"/>
      <c r="H126" s="57"/>
      <c r="I126" s="55"/>
      <c r="N126" s="10"/>
      <c r="O126" s="10"/>
      <c r="P126" s="10"/>
      <c r="T126" s="42"/>
      <c r="X126" s="5"/>
      <c r="AA126" s="6"/>
      <c r="AB126" s="8"/>
      <c r="AF126" s="125"/>
      <c r="BG126" s="125"/>
    </row>
    <row r="127" spans="3:59" ht="69" customHeight="1">
      <c r="C127" s="10"/>
      <c r="E127" s="136"/>
      <c r="H127" s="57"/>
      <c r="I127" s="55"/>
      <c r="N127" s="10"/>
      <c r="O127" s="10"/>
      <c r="P127" s="10"/>
      <c r="T127" s="42"/>
      <c r="X127" s="5"/>
      <c r="AA127" s="6"/>
      <c r="AB127" s="8"/>
      <c r="AF127" s="125"/>
      <c r="BG127" s="125"/>
    </row>
    <row r="128" spans="3:59" ht="69" customHeight="1">
      <c r="C128" s="10"/>
      <c r="E128" s="136"/>
      <c r="H128" s="57"/>
      <c r="I128" s="69"/>
      <c r="N128" s="10"/>
      <c r="O128" s="10"/>
      <c r="P128" s="10"/>
      <c r="T128" s="42"/>
      <c r="X128" s="5"/>
      <c r="AA128" s="6"/>
      <c r="AB128" s="8"/>
      <c r="AF128" s="125"/>
      <c r="BG128" s="125"/>
    </row>
    <row r="129" spans="3:59" ht="69" customHeight="1">
      <c r="C129" s="10"/>
      <c r="E129" s="136"/>
      <c r="H129" s="57"/>
      <c r="I129" s="55"/>
      <c r="N129" s="10"/>
      <c r="O129" s="10"/>
      <c r="P129" s="10"/>
      <c r="T129" s="42"/>
      <c r="X129" s="5"/>
      <c r="AA129" s="6"/>
      <c r="AB129" s="8"/>
      <c r="AF129" s="125"/>
      <c r="BG129" s="125"/>
    </row>
    <row r="130" spans="3:59" ht="69" customHeight="1">
      <c r="C130" s="10"/>
      <c r="E130" s="136"/>
      <c r="H130" s="57"/>
      <c r="I130" s="69"/>
      <c r="N130" s="10"/>
      <c r="O130" s="10"/>
      <c r="P130" s="10"/>
      <c r="T130" s="42"/>
      <c r="X130" s="5"/>
      <c r="AA130" s="6"/>
      <c r="AB130" s="8"/>
      <c r="AF130" s="125"/>
      <c r="BG130" s="125"/>
    </row>
    <row r="131" spans="3:59" ht="69" customHeight="1">
      <c r="C131" s="10"/>
      <c r="E131" s="136"/>
      <c r="H131" s="57"/>
      <c r="I131" s="55"/>
      <c r="N131" s="10"/>
      <c r="O131" s="10"/>
      <c r="P131" s="10"/>
      <c r="T131" s="42"/>
      <c r="X131" s="5"/>
      <c r="AA131" s="6"/>
      <c r="AB131" s="8"/>
      <c r="AF131" s="125"/>
      <c r="BG131" s="125"/>
    </row>
    <row r="132" spans="3:59" ht="69" customHeight="1">
      <c r="C132" s="10"/>
      <c r="E132" s="136"/>
      <c r="H132" s="57"/>
      <c r="I132" s="69"/>
      <c r="N132" s="10"/>
      <c r="O132" s="10"/>
      <c r="P132" s="10"/>
      <c r="T132" s="42"/>
      <c r="X132" s="5"/>
      <c r="AA132" s="6"/>
      <c r="AB132" s="8"/>
      <c r="AF132" s="125"/>
      <c r="BG132" s="125"/>
    </row>
    <row r="133" spans="3:59" ht="69" customHeight="1">
      <c r="C133" s="10"/>
      <c r="E133" s="136"/>
      <c r="H133" s="57"/>
      <c r="I133" s="55"/>
      <c r="N133" s="10"/>
      <c r="O133" s="10"/>
      <c r="P133" s="10"/>
      <c r="T133" s="42"/>
      <c r="X133" s="5"/>
      <c r="AA133" s="6"/>
      <c r="AB133" s="8"/>
      <c r="AF133" s="125"/>
      <c r="BG133" s="125"/>
    </row>
    <row r="134" spans="3:59" ht="69" customHeight="1">
      <c r="C134" s="10"/>
      <c r="E134" s="136"/>
      <c r="H134" s="57"/>
      <c r="I134" s="55"/>
      <c r="N134" s="10"/>
      <c r="O134" s="10"/>
      <c r="P134" s="10"/>
      <c r="T134" s="42"/>
      <c r="X134" s="5"/>
      <c r="AA134" s="6"/>
      <c r="AB134" s="8"/>
      <c r="AF134" s="125"/>
      <c r="BG134" s="125"/>
    </row>
    <row r="135" spans="3:59" ht="69" customHeight="1">
      <c r="C135" s="10"/>
      <c r="E135" s="138"/>
      <c r="H135" s="127"/>
      <c r="I135" s="105"/>
      <c r="J135" s="105"/>
      <c r="K135" s="57"/>
      <c r="L135" s="57"/>
      <c r="M135" s="102"/>
      <c r="N135" s="10"/>
      <c r="O135" s="10"/>
      <c r="P135" s="108"/>
      <c r="T135" s="42"/>
      <c r="W135" s="106"/>
      <c r="X135" s="5"/>
      <c r="Y135" s="58"/>
      <c r="AA135" s="6"/>
      <c r="AB135" s="8"/>
      <c r="AF135" s="125"/>
      <c r="BG135" s="125"/>
    </row>
    <row r="136" spans="3:59" ht="69" customHeight="1">
      <c r="C136" s="10"/>
      <c r="E136" s="138"/>
      <c r="G136" s="154"/>
      <c r="H136" s="127"/>
      <c r="I136" s="105"/>
      <c r="J136" s="124"/>
      <c r="K136" s="57"/>
      <c r="L136" s="102"/>
      <c r="M136" s="102"/>
      <c r="N136" s="10"/>
      <c r="O136" s="10"/>
      <c r="P136" s="108"/>
      <c r="T136" s="42"/>
      <c r="W136" s="106"/>
      <c r="X136" s="5"/>
      <c r="Y136" s="58"/>
      <c r="AA136" s="6"/>
      <c r="AB136" s="8"/>
      <c r="AF136" s="125"/>
      <c r="BG136" s="125"/>
    </row>
    <row r="137" spans="3:59" ht="69" customHeight="1">
      <c r="C137" s="10"/>
      <c r="E137" s="138"/>
      <c r="G137" s="154"/>
      <c r="H137" s="127"/>
      <c r="I137" s="57"/>
      <c r="J137" s="124"/>
      <c r="K137" s="57"/>
      <c r="L137" s="57"/>
      <c r="M137" s="102"/>
      <c r="N137" s="10"/>
      <c r="O137" s="10"/>
      <c r="P137" s="108"/>
      <c r="T137" s="42"/>
      <c r="W137" s="106"/>
      <c r="X137" s="5"/>
      <c r="Y137" s="58"/>
      <c r="AA137" s="6"/>
      <c r="AB137" s="8"/>
      <c r="AF137" s="125"/>
      <c r="BG137" s="125"/>
    </row>
    <row r="138" spans="3:59" ht="69" customHeight="1">
      <c r="C138" s="10"/>
      <c r="E138" s="138"/>
      <c r="G138" s="154"/>
      <c r="H138" s="127"/>
      <c r="I138" s="57"/>
      <c r="J138" s="124"/>
      <c r="K138" s="57"/>
      <c r="L138" s="57"/>
      <c r="M138" s="102"/>
      <c r="N138" s="10"/>
      <c r="O138" s="10"/>
      <c r="P138" s="108"/>
      <c r="T138" s="42"/>
      <c r="W138" s="106"/>
      <c r="X138" s="5"/>
      <c r="Y138" s="58"/>
      <c r="AA138" s="6"/>
      <c r="AB138" s="8"/>
      <c r="AF138" s="125"/>
      <c r="BG138" s="125"/>
    </row>
    <row r="139" spans="3:59" ht="69" customHeight="1">
      <c r="C139" s="10"/>
      <c r="E139" s="138"/>
      <c r="H139" s="127"/>
      <c r="I139" s="105"/>
      <c r="J139" s="57"/>
      <c r="K139" s="57"/>
      <c r="L139" s="57"/>
      <c r="M139" s="102"/>
      <c r="N139" s="10"/>
      <c r="O139" s="10"/>
      <c r="P139" s="108"/>
      <c r="T139" s="42"/>
      <c r="W139" s="106"/>
      <c r="X139" s="5"/>
      <c r="Y139" s="58"/>
      <c r="AA139" s="6"/>
      <c r="AB139" s="8"/>
      <c r="AF139" s="125"/>
      <c r="BG139" s="125"/>
    </row>
    <row r="140" spans="3:59" ht="69" customHeight="1">
      <c r="C140" s="10"/>
      <c r="E140" s="138"/>
      <c r="H140" s="127"/>
      <c r="I140" s="57"/>
      <c r="J140" s="57"/>
      <c r="K140" s="57"/>
      <c r="L140" s="57"/>
      <c r="M140" s="102"/>
      <c r="N140" s="10"/>
      <c r="O140" s="10"/>
      <c r="P140" s="108"/>
      <c r="T140" s="42"/>
      <c r="W140" s="106"/>
      <c r="X140" s="5"/>
      <c r="Y140" s="58"/>
      <c r="AA140" s="6"/>
      <c r="AB140" s="8"/>
      <c r="AF140" s="125"/>
      <c r="BG140" s="125"/>
    </row>
    <row r="141" spans="3:59" ht="69" customHeight="1">
      <c r="C141" s="10"/>
      <c r="E141" s="138"/>
      <c r="H141" s="127"/>
      <c r="I141" s="107"/>
      <c r="J141" s="107"/>
      <c r="K141" s="107"/>
      <c r="L141" s="107"/>
      <c r="M141" s="108"/>
      <c r="N141" s="10"/>
      <c r="O141" s="10"/>
      <c r="P141" s="108"/>
      <c r="T141" s="42"/>
      <c r="W141" s="106"/>
      <c r="X141" s="5"/>
      <c r="Y141" s="58"/>
      <c r="AA141" s="6"/>
      <c r="AB141" s="8"/>
      <c r="AF141" s="125"/>
      <c r="BG141" s="125"/>
    </row>
    <row r="142" spans="3:59" ht="69" customHeight="1">
      <c r="C142" s="10"/>
      <c r="E142" s="138"/>
      <c r="H142" s="127"/>
      <c r="I142" s="108"/>
      <c r="J142" s="108"/>
      <c r="K142" s="108"/>
      <c r="L142" s="108"/>
      <c r="M142" s="108"/>
      <c r="N142" s="10"/>
      <c r="O142" s="10"/>
      <c r="P142" s="108"/>
      <c r="T142" s="42"/>
      <c r="W142" s="109"/>
      <c r="X142" s="5"/>
      <c r="Y142" s="58"/>
      <c r="AA142" s="6"/>
      <c r="AB142" s="8"/>
      <c r="AF142" s="125"/>
      <c r="BG142" s="125"/>
    </row>
    <row r="143" spans="3:59" ht="69" customHeight="1">
      <c r="C143" s="10"/>
      <c r="E143" s="134"/>
      <c r="H143" s="57"/>
      <c r="I143" s="78"/>
      <c r="N143" s="10"/>
      <c r="O143" s="10"/>
      <c r="P143" s="10"/>
      <c r="T143" s="42"/>
      <c r="X143" s="5"/>
      <c r="Y143" s="60"/>
      <c r="AA143" s="6"/>
      <c r="AB143" s="8"/>
      <c r="AF143" s="125"/>
      <c r="BG143" s="125"/>
    </row>
    <row r="144" spans="3:59" ht="69" customHeight="1">
      <c r="C144" s="10"/>
      <c r="E144" s="134"/>
      <c r="H144" s="57"/>
      <c r="I144" s="78"/>
      <c r="N144" s="10"/>
      <c r="O144" s="10"/>
      <c r="P144" s="10"/>
      <c r="T144" s="42"/>
      <c r="X144" s="5"/>
      <c r="Y144" s="60"/>
      <c r="AA144" s="6"/>
      <c r="AB144" s="8"/>
      <c r="AF144" s="125"/>
      <c r="BG144" s="125"/>
    </row>
    <row r="145" spans="3:59" ht="69" customHeight="1">
      <c r="C145" s="10"/>
      <c r="E145" s="134"/>
      <c r="H145" s="57"/>
      <c r="I145" s="78"/>
      <c r="N145" s="10"/>
      <c r="O145" s="10"/>
      <c r="P145" s="10"/>
      <c r="T145" s="42"/>
      <c r="X145" s="5"/>
      <c r="Y145" s="60"/>
      <c r="AA145" s="6"/>
      <c r="AB145" s="8"/>
      <c r="AF145" s="125"/>
      <c r="BG145" s="125"/>
    </row>
    <row r="146" spans="3:59" ht="69" customHeight="1">
      <c r="C146" s="10"/>
      <c r="E146" s="134"/>
      <c r="H146" s="57"/>
      <c r="I146" s="78"/>
      <c r="N146" s="10"/>
      <c r="O146" s="10"/>
      <c r="P146" s="10"/>
      <c r="T146" s="42"/>
      <c r="X146" s="5"/>
      <c r="Y146" s="60"/>
      <c r="AA146" s="6"/>
      <c r="AB146" s="8"/>
      <c r="AF146" s="125"/>
      <c r="BG146" s="125"/>
    </row>
    <row r="147" spans="3:59" ht="69" customHeight="1">
      <c r="C147" s="10"/>
      <c r="E147" s="134"/>
      <c r="H147" s="57"/>
      <c r="I147" s="78"/>
      <c r="N147" s="10"/>
      <c r="O147" s="10"/>
      <c r="P147" s="10"/>
      <c r="T147" s="42"/>
      <c r="X147" s="5"/>
      <c r="Y147" s="110"/>
      <c r="AA147" s="6"/>
      <c r="AB147" s="8"/>
      <c r="AF147" s="125"/>
      <c r="BG147" s="125"/>
    </row>
    <row r="148" spans="3:59" ht="69" customHeight="1">
      <c r="C148" s="10"/>
      <c r="E148" s="134"/>
      <c r="H148" s="57"/>
      <c r="I148" s="78"/>
      <c r="N148" s="10"/>
      <c r="O148" s="10"/>
      <c r="P148" s="10"/>
      <c r="T148" s="42"/>
      <c r="X148" s="5"/>
      <c r="Y148" s="60"/>
      <c r="AA148" s="6"/>
      <c r="AB148" s="8"/>
      <c r="AF148" s="125"/>
      <c r="BG148" s="125"/>
    </row>
    <row r="149" spans="3:59" ht="69" customHeight="1">
      <c r="C149" s="10"/>
      <c r="E149" s="134"/>
      <c r="H149" s="57"/>
      <c r="I149" s="78"/>
      <c r="N149" s="10"/>
      <c r="O149" s="10"/>
      <c r="P149" s="10"/>
      <c r="T149" s="42"/>
      <c r="X149" s="5"/>
      <c r="Y149" s="60"/>
      <c r="AA149" s="6"/>
      <c r="AB149" s="8"/>
      <c r="AF149" s="125"/>
      <c r="BG149" s="125"/>
    </row>
    <row r="150" spans="3:59" ht="69" customHeight="1">
      <c r="C150" s="10"/>
      <c r="E150" s="134"/>
      <c r="H150" s="57"/>
      <c r="I150" s="78"/>
      <c r="N150" s="10"/>
      <c r="O150" s="10"/>
      <c r="P150" s="10"/>
      <c r="T150" s="42"/>
      <c r="X150" s="5"/>
      <c r="Y150" s="60"/>
      <c r="AA150" s="6"/>
      <c r="AB150" s="8"/>
      <c r="AF150" s="125"/>
      <c r="BG150" s="125"/>
    </row>
    <row r="151" spans="3:59" ht="69" customHeight="1">
      <c r="C151" s="10"/>
      <c r="E151" s="134"/>
      <c r="H151" s="57"/>
      <c r="I151" s="60"/>
      <c r="N151" s="10"/>
      <c r="O151" s="10"/>
      <c r="P151" s="10"/>
      <c r="T151" s="42"/>
      <c r="X151" s="5"/>
      <c r="Y151" s="60"/>
      <c r="AA151" s="6"/>
      <c r="AB151" s="8"/>
      <c r="AF151" s="125"/>
      <c r="BG151" s="125"/>
    </row>
    <row r="152" spans="3:59" ht="69" customHeight="1">
      <c r="C152" s="10"/>
      <c r="E152" s="134"/>
      <c r="H152" s="57"/>
      <c r="I152" s="60"/>
      <c r="N152" s="10"/>
      <c r="O152" s="10"/>
      <c r="P152" s="10"/>
      <c r="T152" s="42"/>
      <c r="X152" s="5"/>
      <c r="Y152" s="60"/>
      <c r="AA152" s="6"/>
      <c r="AB152" s="8"/>
      <c r="AF152" s="125"/>
      <c r="BG152" s="125"/>
    </row>
    <row r="153" spans="3:59" ht="69" customHeight="1">
      <c r="C153" s="10"/>
      <c r="E153" s="134"/>
      <c r="H153" s="57"/>
      <c r="I153" s="78"/>
      <c r="N153" s="10"/>
      <c r="O153" s="10"/>
      <c r="P153" s="10"/>
      <c r="T153" s="42"/>
      <c r="X153" s="5"/>
      <c r="Y153" s="60"/>
      <c r="AA153" s="6"/>
      <c r="AB153" s="8"/>
      <c r="AF153" s="125"/>
      <c r="BG153" s="125"/>
    </row>
    <row r="154" spans="3:59" ht="69" customHeight="1">
      <c r="C154" s="10"/>
      <c r="E154" s="134"/>
      <c r="H154" s="57"/>
      <c r="I154" s="78"/>
      <c r="N154" s="10"/>
      <c r="O154" s="10"/>
      <c r="P154" s="10"/>
      <c r="T154" s="42"/>
      <c r="X154" s="5"/>
      <c r="Y154" s="60"/>
      <c r="AA154" s="6"/>
      <c r="AB154" s="8"/>
      <c r="AF154" s="125"/>
      <c r="BG154" s="125"/>
    </row>
    <row r="155" spans="3:59" ht="69" customHeight="1">
      <c r="C155" s="10"/>
      <c r="E155" s="134"/>
      <c r="H155" s="57"/>
      <c r="I155" s="78"/>
      <c r="N155" s="10"/>
      <c r="O155" s="10"/>
      <c r="P155" s="10"/>
      <c r="T155" s="42"/>
      <c r="X155" s="5"/>
      <c r="Y155" s="60"/>
      <c r="AA155" s="6"/>
      <c r="AB155" s="8"/>
      <c r="AF155" s="125"/>
      <c r="BG155" s="125"/>
    </row>
    <row r="156" spans="3:59" ht="69" customHeight="1">
      <c r="C156" s="10"/>
      <c r="E156" s="134"/>
      <c r="H156" s="57"/>
      <c r="I156" s="60"/>
      <c r="N156" s="10"/>
      <c r="O156" s="10"/>
      <c r="P156" s="10"/>
      <c r="T156" s="42"/>
      <c r="X156" s="5"/>
      <c r="Y156" s="60"/>
      <c r="AA156" s="6"/>
      <c r="AB156" s="8"/>
      <c r="AF156" s="125"/>
      <c r="BG156" s="125"/>
    </row>
    <row r="157" spans="3:59" ht="69" customHeight="1">
      <c r="C157" s="10"/>
      <c r="E157" s="134"/>
      <c r="H157" s="57"/>
      <c r="I157" s="60"/>
      <c r="N157" s="10"/>
      <c r="O157" s="10"/>
      <c r="P157" s="10"/>
      <c r="T157" s="42"/>
      <c r="X157" s="5"/>
      <c r="Y157" s="60"/>
      <c r="AA157" s="6"/>
      <c r="AB157" s="8"/>
      <c r="AF157" s="125"/>
      <c r="BG157" s="125"/>
    </row>
    <row r="158" spans="3:59" ht="69" customHeight="1">
      <c r="C158" s="10"/>
      <c r="E158" s="134"/>
      <c r="H158" s="57"/>
      <c r="I158" s="60"/>
      <c r="N158" s="10"/>
      <c r="O158" s="10"/>
      <c r="P158" s="10"/>
      <c r="T158" s="42"/>
      <c r="X158" s="5"/>
      <c r="Y158" s="60"/>
      <c r="AA158" s="6"/>
      <c r="AB158" s="8"/>
      <c r="AF158" s="125"/>
      <c r="BG158" s="125"/>
    </row>
    <row r="159" spans="3:59" ht="69" customHeight="1">
      <c r="C159" s="10"/>
      <c r="E159" s="134"/>
      <c r="H159" s="57"/>
      <c r="I159" s="60"/>
      <c r="N159" s="10"/>
      <c r="O159" s="10"/>
      <c r="P159" s="10"/>
      <c r="T159" s="42"/>
      <c r="X159" s="5"/>
      <c r="Y159" s="100"/>
      <c r="AA159" s="6"/>
      <c r="AB159" s="8"/>
      <c r="AF159" s="125"/>
      <c r="BG159" s="125"/>
    </row>
    <row r="160" spans="3:59" ht="69" customHeight="1">
      <c r="C160" s="10"/>
      <c r="E160" s="134"/>
      <c r="H160" s="57"/>
      <c r="I160" s="60"/>
      <c r="N160" s="10"/>
      <c r="O160" s="10"/>
      <c r="P160" s="10"/>
      <c r="T160" s="42"/>
      <c r="X160" s="5"/>
      <c r="Y160" s="60"/>
      <c r="AA160" s="6"/>
      <c r="AB160" s="8"/>
      <c r="AF160" s="125"/>
      <c r="BG160" s="125"/>
    </row>
    <row r="161" spans="3:59" ht="69" customHeight="1">
      <c r="C161" s="10"/>
      <c r="E161" s="134"/>
      <c r="H161" s="57"/>
      <c r="I161" s="60"/>
      <c r="N161" s="10"/>
      <c r="O161" s="10"/>
      <c r="P161" s="10"/>
      <c r="T161" s="42"/>
      <c r="X161" s="5"/>
      <c r="Y161" s="60"/>
      <c r="AA161" s="6"/>
      <c r="AB161" s="8"/>
      <c r="AF161" s="125"/>
      <c r="BG161" s="125"/>
    </row>
    <row r="162" spans="3:59" ht="69" customHeight="1">
      <c r="C162" s="10"/>
      <c r="E162" s="134"/>
      <c r="H162" s="57"/>
      <c r="I162" s="60"/>
      <c r="N162" s="10"/>
      <c r="O162" s="10"/>
      <c r="P162" s="10"/>
      <c r="T162" s="42"/>
      <c r="X162" s="5"/>
      <c r="Y162" s="60"/>
      <c r="AA162" s="6"/>
      <c r="AB162" s="8"/>
      <c r="AF162" s="125"/>
      <c r="BG162" s="125"/>
    </row>
    <row r="163" spans="3:59" ht="69" customHeight="1">
      <c r="C163" s="10"/>
      <c r="E163" s="134"/>
      <c r="H163" s="57"/>
      <c r="I163" s="78"/>
      <c r="N163" s="10"/>
      <c r="O163" s="10"/>
      <c r="P163" s="10"/>
      <c r="T163" s="42"/>
      <c r="X163" s="5"/>
      <c r="Y163" s="58"/>
      <c r="AA163" s="6"/>
      <c r="AB163" s="8"/>
      <c r="AF163" s="125"/>
      <c r="BG163" s="125"/>
    </row>
    <row r="164" spans="3:59" ht="69" customHeight="1">
      <c r="C164" s="10"/>
      <c r="E164" s="134"/>
      <c r="H164" s="57"/>
      <c r="I164" s="111"/>
      <c r="N164" s="10"/>
      <c r="O164" s="10"/>
      <c r="P164" s="10"/>
      <c r="T164" s="42"/>
      <c r="X164" s="5"/>
      <c r="Y164" s="99"/>
      <c r="AA164" s="6"/>
      <c r="AB164" s="8"/>
      <c r="AF164" s="125"/>
      <c r="BG164" s="125"/>
    </row>
    <row r="165" spans="3:59" ht="69" customHeight="1">
      <c r="C165" s="10"/>
      <c r="E165" s="134"/>
      <c r="H165" s="57"/>
      <c r="I165" s="111"/>
      <c r="N165" s="10"/>
      <c r="O165" s="10"/>
      <c r="P165" s="10"/>
      <c r="T165" s="42"/>
      <c r="X165" s="5"/>
      <c r="Y165" s="58"/>
      <c r="AA165" s="6"/>
      <c r="AB165" s="8"/>
      <c r="AF165" s="125"/>
      <c r="BG165" s="125"/>
    </row>
    <row r="166" spans="3:59" ht="69" customHeight="1">
      <c r="C166" s="10"/>
      <c r="E166" s="134"/>
      <c r="H166" s="57"/>
      <c r="I166" s="111"/>
      <c r="N166" s="10"/>
      <c r="O166" s="10"/>
      <c r="P166" s="10"/>
      <c r="T166" s="42"/>
      <c r="X166" s="5"/>
      <c r="Y166" s="58"/>
      <c r="AA166" s="6"/>
      <c r="AB166" s="8"/>
      <c r="AF166" s="125"/>
      <c r="BG166" s="125"/>
    </row>
    <row r="167" spans="3:59" ht="69" customHeight="1">
      <c r="C167" s="10"/>
      <c r="E167" s="134"/>
      <c r="H167" s="57"/>
      <c r="I167" s="78"/>
      <c r="N167" s="10"/>
      <c r="O167" s="10"/>
      <c r="P167" s="10"/>
      <c r="T167" s="42"/>
      <c r="X167" s="5"/>
      <c r="Y167" s="58"/>
      <c r="AA167" s="6"/>
      <c r="AB167" s="8"/>
      <c r="AF167" s="125"/>
      <c r="BG167" s="125"/>
    </row>
    <row r="168" spans="3:59" ht="69" customHeight="1">
      <c r="C168" s="10"/>
      <c r="E168" s="134"/>
      <c r="H168" s="57"/>
      <c r="I168" s="78"/>
      <c r="N168" s="10"/>
      <c r="O168" s="10"/>
      <c r="P168" s="10"/>
      <c r="T168" s="42"/>
      <c r="X168" s="5"/>
      <c r="Y168" s="58"/>
      <c r="AA168" s="6"/>
      <c r="AB168" s="8"/>
      <c r="AF168" s="125"/>
      <c r="BG168" s="125"/>
    </row>
    <row r="169" spans="3:59" ht="69" customHeight="1">
      <c r="C169" s="10"/>
      <c r="E169" s="134"/>
      <c r="H169" s="57"/>
      <c r="I169" s="78"/>
      <c r="N169" s="10"/>
      <c r="O169" s="10"/>
      <c r="P169" s="10"/>
      <c r="T169" s="42"/>
      <c r="X169" s="5"/>
      <c r="Y169" s="58"/>
      <c r="AA169" s="6"/>
      <c r="AB169" s="8"/>
      <c r="AF169" s="125"/>
      <c r="BG169" s="125"/>
    </row>
    <row r="170" spans="3:59" ht="69" customHeight="1">
      <c r="C170" s="10"/>
      <c r="E170" s="134"/>
      <c r="H170" s="57"/>
      <c r="I170" s="69"/>
      <c r="N170" s="10"/>
      <c r="O170" s="10"/>
      <c r="P170" s="10"/>
      <c r="T170" s="42"/>
      <c r="X170" s="5"/>
      <c r="Y170" s="58"/>
      <c r="AA170" s="6"/>
      <c r="AB170" s="8"/>
      <c r="AF170" s="125"/>
      <c r="BG170" s="125"/>
    </row>
    <row r="171" spans="3:59" ht="69" customHeight="1">
      <c r="C171" s="10"/>
      <c r="E171" s="134"/>
      <c r="H171" s="57"/>
      <c r="I171" s="78"/>
      <c r="N171" s="10"/>
      <c r="O171" s="10"/>
      <c r="P171" s="10"/>
      <c r="T171" s="42"/>
      <c r="X171" s="5"/>
      <c r="Y171" s="58"/>
      <c r="AA171" s="6"/>
      <c r="AB171" s="8"/>
      <c r="AF171" s="125"/>
      <c r="BG171" s="125"/>
    </row>
    <row r="172" spans="3:59" ht="69" customHeight="1">
      <c r="C172" s="10"/>
      <c r="E172" s="134"/>
      <c r="H172" s="57"/>
      <c r="I172" s="78"/>
      <c r="N172" s="10"/>
      <c r="O172" s="10"/>
      <c r="P172" s="10"/>
      <c r="T172" s="42"/>
      <c r="X172" s="5"/>
      <c r="Y172" s="58"/>
      <c r="AA172" s="6"/>
      <c r="AB172" s="8"/>
      <c r="AF172" s="125"/>
      <c r="BG172" s="125"/>
    </row>
    <row r="173" spans="3:59" ht="69" customHeight="1">
      <c r="C173" s="10"/>
      <c r="E173" s="134"/>
      <c r="H173" s="57"/>
      <c r="I173" s="78"/>
      <c r="N173" s="10"/>
      <c r="O173" s="10"/>
      <c r="P173" s="10"/>
      <c r="T173" s="42"/>
      <c r="X173" s="5"/>
      <c r="Y173" s="58"/>
      <c r="AA173" s="6"/>
      <c r="AB173" s="8"/>
      <c r="AF173" s="125"/>
      <c r="BG173" s="125"/>
    </row>
    <row r="174" spans="3:59" ht="69" customHeight="1">
      <c r="C174" s="10"/>
      <c r="E174" s="134"/>
      <c r="H174" s="57"/>
      <c r="I174" s="69"/>
      <c r="N174" s="10"/>
      <c r="O174" s="10"/>
      <c r="P174" s="10"/>
      <c r="T174" s="42"/>
      <c r="X174" s="5"/>
      <c r="Y174" s="72"/>
      <c r="AA174" s="6"/>
      <c r="AB174" s="8"/>
      <c r="AF174" s="125"/>
      <c r="BG174" s="125"/>
    </row>
    <row r="175" spans="3:59" ht="69" customHeight="1">
      <c r="C175" s="10"/>
      <c r="E175" s="134"/>
      <c r="H175" s="57"/>
      <c r="I175" s="78"/>
      <c r="N175" s="10"/>
      <c r="O175" s="10"/>
      <c r="P175" s="10"/>
      <c r="T175" s="42"/>
      <c r="X175" s="5"/>
      <c r="Y175" s="99"/>
      <c r="AA175" s="6"/>
      <c r="AB175" s="8"/>
      <c r="AF175" s="125"/>
      <c r="BG175" s="125"/>
    </row>
    <row r="176" spans="3:59" ht="69" customHeight="1">
      <c r="C176" s="10"/>
      <c r="E176" s="134"/>
      <c r="H176" s="57"/>
      <c r="I176" s="78"/>
      <c r="N176" s="10"/>
      <c r="O176" s="10"/>
      <c r="P176" s="10"/>
      <c r="T176" s="42"/>
      <c r="X176" s="5"/>
      <c r="Y176" s="72"/>
      <c r="AA176" s="6"/>
      <c r="AB176" s="8"/>
      <c r="AF176" s="125"/>
      <c r="BG176" s="125"/>
    </row>
    <row r="177" spans="3:59" ht="69" customHeight="1">
      <c r="C177" s="10"/>
      <c r="E177" s="134"/>
      <c r="H177" s="57"/>
      <c r="I177" s="78"/>
      <c r="N177" s="10"/>
      <c r="O177" s="10"/>
      <c r="P177" s="10"/>
      <c r="T177" s="42"/>
      <c r="X177" s="5"/>
      <c r="Y177" s="58"/>
      <c r="AA177" s="6"/>
      <c r="AB177" s="8"/>
      <c r="AF177" s="125"/>
      <c r="BG177" s="125"/>
    </row>
    <row r="178" spans="3:59" ht="69" customHeight="1">
      <c r="C178" s="10"/>
      <c r="E178" s="134"/>
      <c r="H178" s="57"/>
      <c r="I178" s="78"/>
      <c r="N178" s="10"/>
      <c r="O178" s="10"/>
      <c r="P178" s="10"/>
      <c r="T178" s="42"/>
      <c r="X178" s="5"/>
      <c r="Y178" s="58"/>
      <c r="AA178" s="6"/>
      <c r="AB178" s="8"/>
      <c r="AF178" s="125"/>
      <c r="BG178" s="125"/>
    </row>
    <row r="179" spans="3:59" ht="69" customHeight="1">
      <c r="C179" s="10"/>
      <c r="E179" s="134"/>
      <c r="H179" s="133"/>
      <c r="I179" s="78"/>
      <c r="N179" s="10"/>
      <c r="O179" s="10"/>
      <c r="P179" s="10"/>
      <c r="T179" s="42"/>
      <c r="X179" s="5"/>
      <c r="Y179" s="58"/>
      <c r="AA179" s="6"/>
      <c r="AB179" s="8"/>
      <c r="AF179" s="125"/>
      <c r="BG179" s="125"/>
    </row>
  </sheetData>
  <autoFilter ref="A3:CX179" xr:uid="{00000000-0009-0000-0000-000003000000}"/>
  <mergeCells count="69">
    <mergeCell ref="G136:G138"/>
    <mergeCell ref="E5:E19"/>
    <mergeCell ref="G104:G106"/>
    <mergeCell ref="G107:G111"/>
    <mergeCell ref="BK2:BK4"/>
    <mergeCell ref="BE2:BE3"/>
    <mergeCell ref="BF2:BF3"/>
    <mergeCell ref="BG2:BG3"/>
    <mergeCell ref="BH2:BH3"/>
    <mergeCell ref="BI2:BI3"/>
    <mergeCell ref="BJ2:BJ3"/>
    <mergeCell ref="BD2:BD3"/>
    <mergeCell ref="AR2:AR3"/>
    <mergeCell ref="AS2:AS3"/>
    <mergeCell ref="AT2:AT3"/>
    <mergeCell ref="AU2:AU3"/>
    <mergeCell ref="AV2:AV3"/>
    <mergeCell ref="AW2:AW3"/>
    <mergeCell ref="AY2:AY3"/>
    <mergeCell ref="AZ2:AZ3"/>
    <mergeCell ref="BA2:BA3"/>
    <mergeCell ref="BB2:BB3"/>
    <mergeCell ref="BC2:BC3"/>
    <mergeCell ref="AA2:AA3"/>
    <mergeCell ref="AB2:AB3"/>
    <mergeCell ref="AQ2:AQ3"/>
    <mergeCell ref="AD2:AD3"/>
    <mergeCell ref="AE2:AE3"/>
    <mergeCell ref="AG2:AG3"/>
    <mergeCell ref="AH2:AH3"/>
    <mergeCell ref="AI2:AI3"/>
    <mergeCell ref="AJ2:AJ3"/>
    <mergeCell ref="AK2:AK3"/>
    <mergeCell ref="AL2:AL3"/>
    <mergeCell ref="AM2:AM3"/>
    <mergeCell ref="AN2:AN3"/>
    <mergeCell ref="AP2:AP3"/>
    <mergeCell ref="AP1:AW1"/>
    <mergeCell ref="J2:J3"/>
    <mergeCell ref="K2:M2"/>
    <mergeCell ref="N2:N3"/>
    <mergeCell ref="O2:O3"/>
    <mergeCell ref="P2:P3"/>
    <mergeCell ref="AC2:AC3"/>
    <mergeCell ref="R2:R3"/>
    <mergeCell ref="S2:S3"/>
    <mergeCell ref="T2:T3"/>
    <mergeCell ref="U2:U3"/>
    <mergeCell ref="V2:V3"/>
    <mergeCell ref="W2:W3"/>
    <mergeCell ref="X2:X3"/>
    <mergeCell ref="Y2:Y3"/>
    <mergeCell ref="Z2:Z3"/>
    <mergeCell ref="X1:AF1"/>
    <mergeCell ref="AY1:BF1"/>
    <mergeCell ref="Q2:Q3"/>
    <mergeCell ref="BG1:BK1"/>
    <mergeCell ref="A2:A3"/>
    <mergeCell ref="B2:B3"/>
    <mergeCell ref="C2:C3"/>
    <mergeCell ref="D2:D3"/>
    <mergeCell ref="E2:E3"/>
    <mergeCell ref="F2:F3"/>
    <mergeCell ref="G2:G3"/>
    <mergeCell ref="H2:H3"/>
    <mergeCell ref="I2:I3"/>
    <mergeCell ref="A1:I1"/>
    <mergeCell ref="J1:W1"/>
    <mergeCell ref="AG1:AN1"/>
  </mergeCells>
  <conditionalFormatting sqref="AC5:AC179">
    <cfRule type="containsText" dxfId="16" priority="84" stopIfTrue="1" operator="containsText" text="EN TERMINO">
      <formula>NOT(ISERROR(SEARCH("EN TERMINO",AC5)))</formula>
    </cfRule>
    <cfRule type="containsText" priority="85" operator="containsText" text="AMARILLO">
      <formula>NOT(ISERROR(SEARCH("AMARILLO",AC5)))</formula>
    </cfRule>
    <cfRule type="containsText" dxfId="15" priority="86" stopIfTrue="1" operator="containsText" text="ALERTA">
      <formula>NOT(ISERROR(SEARCH("ALERTA",AC5)))</formula>
    </cfRule>
    <cfRule type="containsText" dxfId="14" priority="87" stopIfTrue="1" operator="containsText" text="OK">
      <formula>NOT(ISERROR(SEARCH("OK",AC5)))</formula>
    </cfRule>
  </conditionalFormatting>
  <conditionalFormatting sqref="AF48:AF179 AF44:AF46 AF47:BF47 BG5:BG179">
    <cfRule type="containsText" dxfId="13" priority="81" operator="containsText" text="Cumplida">
      <formula>NOT(ISERROR(SEARCH("Cumplida",AF5)))</formula>
    </cfRule>
    <cfRule type="containsText" dxfId="12" priority="82" operator="containsText" text="Pendiente">
      <formula>NOT(ISERROR(SEARCH("Pendiente",AF5)))</formula>
    </cfRule>
    <cfRule type="containsText" dxfId="11" priority="83" operator="containsText" text="Cumplida">
      <formula>NOT(ISERROR(SEARCH("Cumplida",AF5)))</formula>
    </cfRule>
  </conditionalFormatting>
  <conditionalFormatting sqref="AF48:AF179 AF37:AF46 AF47:BF47 BG5:BG179 AF5:AF35">
    <cfRule type="containsText" dxfId="10" priority="80" stopIfTrue="1" operator="containsText" text="CUMPLIDA">
      <formula>NOT(ISERROR(SEARCH("CUMPLIDA",AF5)))</formula>
    </cfRule>
  </conditionalFormatting>
  <conditionalFormatting sqref="AF48:AF179 AF37:AF46 AF47:BF47 BG5:BG179 AF5:AF35">
    <cfRule type="containsText" dxfId="9" priority="75" stopIfTrue="1" operator="containsText" text="INCUMPLIDA">
      <formula>NOT(ISERROR(SEARCH("INCUMPLIDA",AF5)))</formula>
    </cfRule>
  </conditionalFormatting>
  <conditionalFormatting sqref="AF36 AF21:AF24 AF30 AF38">
    <cfRule type="containsText" dxfId="8" priority="74" operator="containsText" text="PENDIENTE">
      <formula>NOT(ISERROR(SEARCH("PENDIENTE",AF21)))</formula>
    </cfRule>
  </conditionalFormatting>
  <conditionalFormatting sqref="AF7:AF19">
    <cfRule type="containsText" dxfId="7" priority="56" stopIfTrue="1" operator="containsText" text="CUMPLIDA">
      <formula>NOT(ISERROR(SEARCH("CUMPLIDA",AF7)))</formula>
    </cfRule>
  </conditionalFormatting>
  <conditionalFormatting sqref="AF7:AF19">
    <cfRule type="containsText" dxfId="6" priority="55" stopIfTrue="1" operator="containsText" text="INCUMPLIDA">
      <formula>NOT(ISERROR(SEARCH("INCUMPLIDA",AF7)))</formula>
    </cfRule>
  </conditionalFormatting>
  <conditionalFormatting sqref="AF5:AF7 AF10:AF13 AF19">
    <cfRule type="containsText" dxfId="5" priority="54" operator="containsText" text="PENDIENTE">
      <formula>NOT(ISERROR(SEARCH("PENDIENTE",AF5)))</formula>
    </cfRule>
  </conditionalFormatting>
  <conditionalFormatting sqref="AF5:AF19">
    <cfRule type="containsText" dxfId="4" priority="44" operator="containsText" text="PENDIENTE">
      <formula>NOT(ISERROR(SEARCH("PENDIENTE",AF5)))</formula>
    </cfRule>
  </conditionalFormatting>
  <conditionalFormatting sqref="AF5:AF19">
    <cfRule type="containsText" dxfId="3" priority="43" stopIfTrue="1" operator="containsText" text="PENDIENTE">
      <formula>NOT(ISERROR(SEARCH("PENDIENTE",AF5)))</formula>
    </cfRule>
  </conditionalFormatting>
  <conditionalFormatting sqref="BI5:BI19">
    <cfRule type="containsText" dxfId="2" priority="30" operator="containsText" text="cerrada">
      <formula>NOT(ISERROR(SEARCH("cerrada",BI5)))</formula>
    </cfRule>
    <cfRule type="containsText" dxfId="1" priority="31" operator="containsText" text="cerrado">
      <formula>NOT(ISERROR(SEARCH("cerrado",BI5)))</formula>
    </cfRule>
    <cfRule type="containsText" dxfId="0" priority="32" operator="containsText" text="Abierto">
      <formula>NOT(ISERROR(SEARCH("Abierto",BI5)))</formula>
    </cfRule>
  </conditionalFormatting>
  <dataValidations count="12">
    <dataValidation type="list" allowBlank="1" showInputMessage="1" showErrorMessage="1" sqref="H37:H41 H135:H142 P83:P84 H96:H114 P88:P100 P76 P41:P60 P115:P134 P143:P179 P63:P72 H56:H63 H68:H87 P5:P39" xr:uid="{00000000-0002-0000-0300-000000000000}">
      <formula1>"Gerencia, Subgerencia General, Secretaria General, Unidad de Apuesta, Unidad de Loterias, Unidad Financiera y Contable, Unidad Talento Humano, Unidad de Bienes y Servicios, Planeación, Sistemas, Atención al cliente y Comunicaciones, Control Interno"</formula1>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AD30 W59 W44:W50 AD5:AD13 AD19 AD20:AD24" xr:uid="{00000000-0002-0000-0300-000001000000}">
      <formula1>-2147483647</formula1>
      <formula2>2147483647</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I117:I125 I65 I34:I36 I42:I51 I53:I63 I20:I30 I5:I19" xr:uid="{00000000-0002-0000-0300-000002000000}">
      <formula1>0</formula1>
      <formula2>390</formula2>
    </dataValidation>
    <dataValidation type="textLength" allowBlank="1" showInputMessage="1" error="Escriba un texto  Maximo 390 Caracteres" promptTitle="Cualquier contenido Maximo 390 Caracteres" prompt=" Registre DE MANERA BREVE acción (correctiva y/o preventiva) q adopta la Entidad p/ subsanar o corregir causa que genera hallazgo. (MÁX. 390 CARACTERES) Inserte tantas filas como ACTIVIDADES tenga." sqref="K115:K118 S49:S51 S30 S23:S24 K19 J22 S42:S47 K34 S34 U59 L49 L47 K59 K49:K51 K30 K23:K24 K42:K47 K12:K13 S19 S12:S13 S6 J11 K5:K7" xr:uid="{00000000-0002-0000-0300-000003000000}">
      <formula1>0</formula1>
      <formula2>390</formula2>
    </dataValidation>
    <dataValidation type="textLength" allowBlank="1" showInputMessage="1" error="Escriba un texto  Maximo 9 Caracteres" promptTitle="Cualquier contenido Maximo 9 Caracteres" prompt=" Registre EL CÓDIGO contenido en Inf de Auditoría(Suscripción), ó que se encuentra en Plan ya suscrito(Avance o Seguimiento) Insterte tantas filas como ACTIVIDADES sean. Ej.: 11 01 001 (Con espacios)" sqref="I115:I116" xr:uid="{00000000-0002-0000-0300-000004000000}">
      <formula1>0</formula1>
      <formula2>9</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K48 J23:J30 J34:J35 S35 J42:J43 J45:J55 S48 K35 J12:J19 J20:J21 J5:J10" xr:uid="{00000000-0002-0000-0300-000005000000}">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S20:S22 S25:S29 K8:K11 K25:K29 L51 L44 L47 S14:S18 S7:S11 K14:K18 K20:K22 S5" xr:uid="{00000000-0002-0000-0300-000006000000}">
      <formula1>0</formula1>
      <formula2>390</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M57 M42 M44:M51 M20:M30 M5:M19" xr:uid="{00000000-0002-0000-0300-000007000000}">
      <formula1>-2147483647</formula1>
      <formula2>2147483647</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W42 W20:W30 W5:W19" xr:uid="{00000000-0002-0000-0300-000008000000}">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V44:V51 W34 W51 V43:W43 V42 V20:V30 V5:V19" xr:uid="{00000000-0002-0000-0300-000009000000}">
      <formula1>1900/1/1</formula1>
      <formula2>3000/1/1</formula2>
    </dataValidation>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M58 V34 L42:L43 L45:L46 L48 L50 L5:L19 L20:L30" xr:uid="{00000000-0002-0000-0300-00000A000000}">
      <formula1>0</formula1>
      <formula2>390</formula2>
    </dataValidation>
    <dataValidation type="list" allowBlank="1" showInputMessage="1" showErrorMessage="1" sqref="N5:N179" xr:uid="{00000000-0002-0000-0300-00000B000000}">
      <formula1>"Correctiva, Preventiva, Acción de mejora"</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del Carmen Bonilla</dc:creator>
  <cp:keywords/>
  <dc:description/>
  <cp:lastModifiedBy>Manuela Hernandez</cp:lastModifiedBy>
  <cp:revision/>
  <dcterms:created xsi:type="dcterms:W3CDTF">2019-01-04T19:58:30Z</dcterms:created>
  <dcterms:modified xsi:type="dcterms:W3CDTF">2022-06-14T19:51:23Z</dcterms:modified>
  <cp:category/>
  <cp:contentStatus/>
</cp:coreProperties>
</file>